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CONNECTICUT\CT Cost report and Data collections\Cost reports 2012-2013\"/>
    </mc:Choice>
  </mc:AlternateContent>
  <bookViews>
    <workbookView xWindow="0" yWindow="0" windowWidth="15195" windowHeight="9105" tabRatio="690" activeTab="6"/>
  </bookViews>
  <sheets>
    <sheet name="title page CR " sheetId="80" r:id="rId1"/>
    <sheet name="CR List of Forms" sheetId="92" r:id="rId2"/>
    <sheet name="RECONCILIATION AND SETTLEMENT" sheetId="73" state="hidden" r:id="rId3"/>
    <sheet name="SBCH Approved Services" sheetId="109" r:id="rId4"/>
    <sheet name="Certification" sheetId="65" r:id="rId5"/>
    <sheet name="Federal Reimbursements" sheetId="106" state="hidden" r:id="rId6"/>
    <sheet name="1 Provider Data" sheetId="61" r:id="rId7"/>
    <sheet name="1a List of State Town Codes" sheetId="93" r:id="rId8"/>
    <sheet name="2 Medicaid allocation %" sheetId="62" r:id="rId9"/>
    <sheet name="2a Medicaid Alloc % detail" sheetId="63" r:id="rId10"/>
    <sheet name="3  ED001, Sch #4 expenses" sheetId="70" r:id="rId11"/>
    <sheet name="4 SBCH Chart of Exp Codes" sheetId="77" r:id="rId12"/>
    <sheet name="5  Position Codes &amp;Titles" sheetId="46" r:id="rId13"/>
    <sheet name="6 DSP Time Study Summary" sheetId="64" r:id="rId14"/>
    <sheet name="7 Admin Time Study" sheetId="67" r:id="rId15"/>
    <sheet name="Page 8" sheetId="90" r:id="rId16"/>
    <sheet name="Wkst #2 Direct  S&amp;W" sheetId="1" r:id="rId17"/>
    <sheet name="Wkst #2a Admin  S&amp;W" sheetId="72" r:id="rId18"/>
    <sheet name="Wkst #3-404(Purch Prof Serv)" sheetId="5" r:id="rId19"/>
    <sheet name="Wkst #4-407(Suppl &amp; Material)" sheetId="58" r:id="rId20"/>
    <sheet name="Wkst #5-408(Purch Prop Serv)" sheetId="57" r:id="rId21"/>
    <sheet name="Wkst #6-410( DME) " sheetId="10" state="hidden" r:id="rId22"/>
    <sheet name="Wks #6a DME EQP-001 list" sheetId="66" state="hidden" r:id="rId23"/>
    <sheet name="Page 14 " sheetId="107" r:id="rId24"/>
    <sheet name="Page 15" sheetId="108" r:id="rId25"/>
    <sheet name="WKS #7-Transportation" sheetId="74" r:id="rId26"/>
    <sheet name="Wks #8- Depreciation allowance" sheetId="75" r:id="rId27"/>
    <sheet name="Wkst #9-411(All Other Exp)" sheetId="79" r:id="rId28"/>
    <sheet name="Register pages--&gt;" sheetId="91" r:id="rId29"/>
    <sheet name="19-REGISTER(10)Social Worker" sheetId="85" r:id="rId30"/>
    <sheet name="19-REGISTER(20)Audiologist" sheetId="96" r:id="rId31"/>
    <sheet name="19-REGISTER(21)Audio Assist" sheetId="98" r:id="rId32"/>
    <sheet name="19-REGISTER(22)Hear-Instr-Spst" sheetId="97" r:id="rId33"/>
    <sheet name="19-REGISTER(30)Psychologist" sheetId="84" r:id="rId34"/>
    <sheet name="19-REGISTER(31)MFT" sheetId="99" r:id="rId35"/>
    <sheet name="19-REGISTER(40)Resptry Therpst" sheetId="100" r:id="rId36"/>
    <sheet name="19-REGISTER(50)PT" sheetId="83" r:id="rId37"/>
    <sheet name="19-REGISTER(51)PT Assist" sheetId="101" r:id="rId38"/>
    <sheet name="19-REGISTER(60)SL" sheetId="88" r:id="rId39"/>
    <sheet name="19-REGISTER(61)SL Assist" sheetId="87" r:id="rId40"/>
    <sheet name="19-REGISTER(70)Nurse-APRN" sheetId="102" r:id="rId41"/>
    <sheet name="19-REGISTER(71)Nurse-RN" sheetId="86" r:id="rId42"/>
    <sheet name="19-REGISTER(72)Nurse-LPN" sheetId="103" r:id="rId43"/>
    <sheet name="19-REGISTER(80)Counselor" sheetId="95" r:id="rId44"/>
    <sheet name="19-REGISTER(90)OT" sheetId="82" r:id="rId45"/>
    <sheet name="19-REGISTER(91)COTA" sheetId="81" r:id="rId46"/>
    <sheet name="19-REGISTER(100-104)Medical MD" sheetId="94" r:id="rId47"/>
    <sheet name="19-REGISTER(105) PSYCHIATRIST" sheetId="105" r:id="rId48"/>
    <sheet name="19-REGISTER(800) Billing" sheetId="89" r:id="rId49"/>
    <sheet name="19-REGISTER(900)Audiometrist" sheetId="104" r:id="rId50"/>
    <sheet name="20-REGISTER-Admin S&amp;W, FB" sheetId="71" r:id="rId51"/>
    <sheet name="21-REGISTER-Transport S&amp;W, FB" sheetId="76" r:id="rId52"/>
    <sheet name="Worksh #3A ACC 405-SpEd Tuition" sheetId="8" state="hidden" r:id="rId53"/>
    <sheet name="Worksh #3C ACC(Bldg Allowance)" sheetId="11" state="hidden" r:id="rId54"/>
  </sheets>
  <definedNames>
    <definedName name="ED001_Sch.__4__Line___________________________enter_401_402__404">#REF!</definedName>
    <definedName name="_xlnm.Print_Area" localSheetId="6">'1 Provider Data'!$A$1:$B$40</definedName>
    <definedName name="_xlnm.Print_Area" localSheetId="29">'19-REGISTER(10)Social Worker'!$A$1:$K$76</definedName>
    <definedName name="_xlnm.Print_Area" localSheetId="46">'19-REGISTER(100-104)Medical MD'!$A$1:$K$36</definedName>
    <definedName name="_xlnm.Print_Area" localSheetId="47">'19-REGISTER(105) PSYCHIATRIST'!$A$1:$K$36</definedName>
    <definedName name="_xlnm.Print_Area" localSheetId="30">'19-REGISTER(20)Audiologist'!$A$1:$K$36</definedName>
    <definedName name="_xlnm.Print_Area" localSheetId="31">'19-REGISTER(21)Audio Assist'!$A$1:$K$36</definedName>
    <definedName name="_xlnm.Print_Area" localSheetId="32">'19-REGISTER(22)Hear-Instr-Spst'!$A$1:$K$36</definedName>
    <definedName name="_xlnm.Print_Area" localSheetId="33">'19-REGISTER(30)Psychologist'!$A$1:$K$76</definedName>
    <definedName name="_xlnm.Print_Area" localSheetId="34">'19-REGISTER(31)MFT'!$A$1:$K$36</definedName>
    <definedName name="_xlnm.Print_Area" localSheetId="35">'19-REGISTER(40)Resptry Therpst'!$A$1:$K$36</definedName>
    <definedName name="_xlnm.Print_Area" localSheetId="36">'19-REGISTER(50)PT'!$A$1:$K$36</definedName>
    <definedName name="_xlnm.Print_Area" localSheetId="37">'19-REGISTER(51)PT Assist'!$A$1:$K$36</definedName>
    <definedName name="_xlnm.Print_Area" localSheetId="38">'19-REGISTER(60)SL'!$A$1:$K$76</definedName>
    <definedName name="_xlnm.Print_Area" localSheetId="39">'19-REGISTER(61)SL Assist'!$A$1:$K$36</definedName>
    <definedName name="_xlnm.Print_Area" localSheetId="40">'19-REGISTER(70)Nurse-APRN'!$A$1:$K$36</definedName>
    <definedName name="_xlnm.Print_Area" localSheetId="41">'19-REGISTER(71)Nurse-RN'!$A$1:$K$76</definedName>
    <definedName name="_xlnm.Print_Area" localSheetId="42">'19-REGISTER(72)Nurse-LPN'!$A$1:$K$36</definedName>
    <definedName name="_xlnm.Print_Area" localSheetId="43">'19-REGISTER(80)Counselor'!$A$1:$K$76</definedName>
    <definedName name="_xlnm.Print_Area" localSheetId="48">'19-REGISTER(800) Billing'!$A$1:$K$36</definedName>
    <definedName name="_xlnm.Print_Area" localSheetId="44">'19-REGISTER(90)OT'!$A$1:$K$76</definedName>
    <definedName name="_xlnm.Print_Area" localSheetId="49">'19-REGISTER(900)Audiometrist'!$A$1:$K$36</definedName>
    <definedName name="_xlnm.Print_Area" localSheetId="45">'19-REGISTER(91)COTA'!$A$1:$K$36</definedName>
    <definedName name="_xlnm.Print_Area" localSheetId="7">'1a List of State Town Codes'!$A$1:$N$40</definedName>
    <definedName name="_xlnm.Print_Area" localSheetId="8">'2 Medicaid allocation %'!$A$1:$H$34</definedName>
    <definedName name="_xlnm.Print_Area" localSheetId="50">'20-REGISTER-Admin S&amp;W, FB'!$A$1:$K$36</definedName>
    <definedName name="_xlnm.Print_Area" localSheetId="51">'21-REGISTER-Transport S&amp;W, FB'!$A$1:$P$59</definedName>
    <definedName name="_xlnm.Print_Area" localSheetId="9">'2a Medicaid Alloc % detail'!$A$1:$E$25</definedName>
    <definedName name="_xlnm.Print_Area" localSheetId="10">'3  ED001, Sch #4 expenses'!$A$1:$H$21</definedName>
    <definedName name="_xlnm.Print_Area" localSheetId="11">'4 SBCH Chart of Exp Codes'!$A$1:$B$223</definedName>
    <definedName name="_xlnm.Print_Area" localSheetId="12">'5  Position Codes &amp;Titles'!$A$1:$E$173</definedName>
    <definedName name="_xlnm.Print_Area" localSheetId="13">'6 DSP Time Study Summary'!$A$1:$B$28</definedName>
    <definedName name="_xlnm.Print_Area" localSheetId="14">'7 Admin Time Study'!$A$1:$B$12</definedName>
    <definedName name="_xlnm.Print_Area" localSheetId="4">Certification!$A$1:$F$64</definedName>
    <definedName name="_xlnm.Print_Area" localSheetId="1">'CR List of Forms'!$A$1:$C$42</definedName>
    <definedName name="_xlnm.Print_Area" localSheetId="23">'Page 14 '!$A$1:$G$35</definedName>
    <definedName name="_xlnm.Print_Area" localSheetId="24">'Page 15'!$A$1:$G$35</definedName>
    <definedName name="_xlnm.Print_Area" localSheetId="15">'Page 8'!$A$1:$G$33</definedName>
    <definedName name="_xlnm.Print_Area" localSheetId="2">'RECONCILIATION AND SETTLEMENT'!$A$1:$D$20</definedName>
    <definedName name="_xlnm.Print_Area" localSheetId="28">'Register pages--&gt;'!$A$5:$A$12</definedName>
    <definedName name="_xlnm.Print_Area" localSheetId="0">'title page CR '!$A$3:$A$5</definedName>
    <definedName name="_xlnm.Print_Area" localSheetId="22">'Wks #6a DME EQP-001 list'!$A$1:$D$59</definedName>
    <definedName name="_xlnm.Print_Area" localSheetId="25">'WKS #7-Transportation'!$A$1:$J$46</definedName>
    <definedName name="_xlnm.Print_Area" localSheetId="26">'Wks #8- Depreciation allowance'!$A$1:$H$47</definedName>
    <definedName name="_xlnm.Print_Area" localSheetId="16">'Wkst #2 Direct  S&amp;W'!$A$1:$L$36</definedName>
    <definedName name="_xlnm.Print_Area" localSheetId="17">'Wkst #2a Admin  S&amp;W'!$A$1:$L$13</definedName>
    <definedName name="_xlnm.Print_Area" localSheetId="18">'Wkst #3-404(Purch Prof Serv)'!$A$1:$L$60</definedName>
    <definedName name="_xlnm.Print_Area" localSheetId="19">'Wkst #4-407(Suppl &amp; Material)'!$A$1:$J$60</definedName>
    <definedName name="_xlnm.Print_Area" localSheetId="20">'Wkst #5-408(Purch Prop Serv)'!$A$1:$J$60</definedName>
    <definedName name="_xlnm.Print_Area" localSheetId="21">'Wkst #6-410( DME) '!$A$1:$F$29</definedName>
    <definedName name="_xlnm.Print_Area" localSheetId="27">'Wkst #9-411(All Other Exp)'!$A$1:$J$52</definedName>
    <definedName name="_xlnm.Print_Area" localSheetId="52">'Worksh #3A ACC 405-SpEd Tuition'!$A$1:$I$41</definedName>
    <definedName name="_xlnm.Print_Titles" localSheetId="29">'19-REGISTER(10)Social Worker'!$1:$12</definedName>
    <definedName name="_xlnm.Print_Titles" localSheetId="33">'19-REGISTER(30)Psychologist'!$1:$12</definedName>
    <definedName name="_xlnm.Print_Titles" localSheetId="38">'19-REGISTER(60)SL'!$1:$12</definedName>
    <definedName name="_xlnm.Print_Titles" localSheetId="41">'19-REGISTER(71)Nurse-RN'!$1:$12</definedName>
    <definedName name="_xlnm.Print_Titles" localSheetId="43">'19-REGISTER(80)Counselor'!$1:$12</definedName>
    <definedName name="_xlnm.Print_Titles" localSheetId="44">'19-REGISTER(90)OT'!$1:$12</definedName>
    <definedName name="_xlnm.Print_Titles" localSheetId="11">'4 SBCH Chart of Exp Codes'!$1:$6</definedName>
    <definedName name="_xlnm.Print_Titles" localSheetId="12">'5  Position Codes &amp;Titles'!$1:$4</definedName>
    <definedName name="_xlnm.Print_Titles" localSheetId="13">'6 DSP Time Study Summary'!$1:$4</definedName>
    <definedName name="_xlnm.Print_Titles" localSheetId="22">'Wks #6a DME EQP-001 list'!$1:$12</definedName>
    <definedName name="test">#REF!</definedName>
  </definedNames>
  <calcPr calcId="152511"/>
</workbook>
</file>

<file path=xl/calcChain.xml><?xml version="1.0" encoding="utf-8"?>
<calcChain xmlns="http://schemas.openxmlformats.org/spreadsheetml/2006/main">
  <c r="B35" i="67" l="1"/>
  <c r="C34" i="67"/>
  <c r="C33" i="67"/>
  <c r="C35" i="67" s="1"/>
  <c r="C32" i="67"/>
  <c r="E32" i="67" s="1"/>
  <c r="C29" i="67"/>
  <c r="B26" i="67"/>
  <c r="C25" i="67"/>
  <c r="E34" i="67" s="1"/>
  <c r="C24" i="67"/>
  <c r="C23" i="67"/>
  <c r="C20" i="67"/>
  <c r="B17" i="67"/>
  <c r="C16" i="67"/>
  <c r="C15" i="67"/>
  <c r="C14" i="67"/>
  <c r="C17" i="67" s="1"/>
  <c r="C11" i="67"/>
  <c r="B65" i="64"/>
  <c r="C64" i="64"/>
  <c r="C63" i="64"/>
  <c r="C62" i="64"/>
  <c r="C61" i="64"/>
  <c r="C60" i="64"/>
  <c r="C58" i="64"/>
  <c r="B55" i="64"/>
  <c r="C54" i="64"/>
  <c r="C53" i="64"/>
  <c r="C52" i="64"/>
  <c r="E62" i="64" s="1"/>
  <c r="C51" i="64"/>
  <c r="C50" i="64"/>
  <c r="C48" i="64"/>
  <c r="B45" i="64"/>
  <c r="C44" i="64"/>
  <c r="C43" i="64"/>
  <c r="C42" i="64"/>
  <c r="C41" i="64"/>
  <c r="C45" i="64" s="1"/>
  <c r="C40" i="64"/>
  <c r="C38" i="64"/>
  <c r="B33" i="64"/>
  <c r="C32" i="64"/>
  <c r="C31" i="64"/>
  <c r="C30" i="64"/>
  <c r="C29" i="64"/>
  <c r="C33" i="64" s="1"/>
  <c r="C26" i="64"/>
  <c r="B23" i="64"/>
  <c r="C22" i="64"/>
  <c r="C21" i="64"/>
  <c r="E31" i="64" s="1"/>
  <c r="C20" i="64"/>
  <c r="C19" i="64"/>
  <c r="C16" i="64"/>
  <c r="B13" i="64"/>
  <c r="C12" i="64"/>
  <c r="E32" i="64" s="1"/>
  <c r="C11" i="64"/>
  <c r="C10" i="64"/>
  <c r="C9" i="64"/>
  <c r="E11" i="72" l="1"/>
  <c r="E30" i="64"/>
  <c r="E63" i="64"/>
  <c r="C26" i="67"/>
  <c r="C23" i="64"/>
  <c r="E64" i="64"/>
  <c r="C65" i="64"/>
  <c r="E33" i="67"/>
  <c r="E35" i="67" s="1"/>
  <c r="E61" i="64"/>
  <c r="C13" i="64"/>
  <c r="E29" i="64"/>
  <c r="C55" i="64"/>
  <c r="E65" i="64" l="1"/>
  <c r="F39" i="58"/>
  <c r="H39" i="5"/>
  <c r="E30" i="1"/>
  <c r="F39" i="79"/>
  <c r="F39" i="57"/>
  <c r="E33" i="64"/>
  <c r="F43" i="79"/>
  <c r="F38" i="79"/>
  <c r="F34" i="79"/>
  <c r="F30" i="79"/>
  <c r="F26" i="79"/>
  <c r="F22" i="79"/>
  <c r="F18" i="79"/>
  <c r="F52" i="57"/>
  <c r="F48" i="57"/>
  <c r="F44" i="57"/>
  <c r="F40" i="57"/>
  <c r="F35" i="57"/>
  <c r="F31" i="57"/>
  <c r="F27" i="57"/>
  <c r="F23" i="57"/>
  <c r="F19" i="57"/>
  <c r="F49" i="58"/>
  <c r="F45" i="58"/>
  <c r="F41" i="58"/>
  <c r="F36" i="58"/>
  <c r="F32" i="58"/>
  <c r="F28" i="58"/>
  <c r="F24" i="58"/>
  <c r="F20" i="58"/>
  <c r="F16" i="58"/>
  <c r="H50" i="5"/>
  <c r="H46" i="5"/>
  <c r="H42" i="5"/>
  <c r="H37" i="5"/>
  <c r="H33" i="5"/>
  <c r="H29" i="5"/>
  <c r="H25" i="5"/>
  <c r="H21" i="5"/>
  <c r="H17" i="5"/>
  <c r="E29" i="1"/>
  <c r="E25" i="1"/>
  <c r="E21" i="1"/>
  <c r="E17" i="1"/>
  <c r="E13" i="1"/>
  <c r="F42" i="79"/>
  <c r="F37" i="79"/>
  <c r="F33" i="79"/>
  <c r="F29" i="79"/>
  <c r="F25" i="79"/>
  <c r="F21" i="79"/>
  <c r="F17" i="79"/>
  <c r="F51" i="57"/>
  <c r="F47" i="57"/>
  <c r="F43" i="57"/>
  <c r="F38" i="57"/>
  <c r="F34" i="57"/>
  <c r="F30" i="57"/>
  <c r="F26" i="57"/>
  <c r="F22" i="57"/>
  <c r="F18" i="57"/>
  <c r="F52" i="58"/>
  <c r="F48" i="58"/>
  <c r="F44" i="58"/>
  <c r="F40" i="58"/>
  <c r="F35" i="58"/>
  <c r="F31" i="58"/>
  <c r="F27" i="58"/>
  <c r="F23" i="58"/>
  <c r="F19" i="58"/>
  <c r="H49" i="5"/>
  <c r="H45" i="5"/>
  <c r="H41" i="5"/>
  <c r="H36" i="5"/>
  <c r="H32" i="5"/>
  <c r="H28" i="5"/>
  <c r="H24" i="5"/>
  <c r="H20" i="5"/>
  <c r="H16" i="5"/>
  <c r="L16" i="5" s="1"/>
  <c r="E28" i="1"/>
  <c r="E24" i="1"/>
  <c r="E20" i="1"/>
  <c r="E16" i="1"/>
  <c r="E12" i="1"/>
  <c r="H51" i="5"/>
  <c r="H26" i="5"/>
  <c r="E31" i="1"/>
  <c r="E22" i="1"/>
  <c r="E14" i="1"/>
  <c r="F41" i="79"/>
  <c r="F36" i="79"/>
  <c r="F32" i="79"/>
  <c r="F28" i="79"/>
  <c r="F24" i="79"/>
  <c r="F20" i="79"/>
  <c r="F16" i="79"/>
  <c r="F50" i="57"/>
  <c r="F46" i="57"/>
  <c r="F42" i="57"/>
  <c r="F37" i="57"/>
  <c r="F33" i="57"/>
  <c r="F29" i="57"/>
  <c r="F25" i="57"/>
  <c r="F21" i="57"/>
  <c r="F17" i="57"/>
  <c r="F51" i="58"/>
  <c r="F47" i="58"/>
  <c r="F43" i="58"/>
  <c r="F38" i="58"/>
  <c r="F34" i="58"/>
  <c r="F30" i="58"/>
  <c r="F26" i="58"/>
  <c r="F22" i="58"/>
  <c r="F18" i="58"/>
  <c r="H52" i="5"/>
  <c r="H48" i="5"/>
  <c r="H44" i="5"/>
  <c r="H40" i="5"/>
  <c r="H35" i="5"/>
  <c r="H31" i="5"/>
  <c r="H27" i="5"/>
  <c r="H23" i="5"/>
  <c r="H19" i="5"/>
  <c r="E27" i="1"/>
  <c r="E23" i="1"/>
  <c r="E19" i="1"/>
  <c r="E15" i="1"/>
  <c r="E11" i="1"/>
  <c r="F40" i="79"/>
  <c r="F35" i="79"/>
  <c r="F31" i="79"/>
  <c r="F27" i="79"/>
  <c r="F23" i="79"/>
  <c r="F19" i="79"/>
  <c r="F49" i="57"/>
  <c r="F45" i="57"/>
  <c r="F41" i="57"/>
  <c r="F36" i="57"/>
  <c r="F32" i="57"/>
  <c r="F28" i="57"/>
  <c r="F24" i="57"/>
  <c r="F20" i="57"/>
  <c r="F16" i="57"/>
  <c r="F50" i="58"/>
  <c r="F46" i="58"/>
  <c r="F42" i="58"/>
  <c r="F37" i="58"/>
  <c r="F33" i="58"/>
  <c r="F29" i="58"/>
  <c r="F25" i="58"/>
  <c r="F21" i="58"/>
  <c r="F17" i="58"/>
  <c r="H47" i="5"/>
  <c r="H43" i="5"/>
  <c r="H38" i="5"/>
  <c r="H34" i="5"/>
  <c r="H30" i="5"/>
  <c r="H22" i="5"/>
  <c r="H18" i="5"/>
  <c r="E26" i="1"/>
  <c r="E18" i="1"/>
  <c r="H13" i="74" l="1"/>
  <c r="D19" i="65" l="1"/>
  <c r="C19" i="65"/>
  <c r="A7" i="71" l="1"/>
  <c r="E31" i="75" l="1"/>
  <c r="E30" i="75"/>
  <c r="E29" i="75"/>
  <c r="E28" i="75"/>
  <c r="E27" i="75"/>
  <c r="E26" i="75"/>
  <c r="E25" i="75"/>
  <c r="E24" i="75"/>
  <c r="E23" i="75"/>
  <c r="E22" i="75"/>
  <c r="E21" i="75"/>
  <c r="E20" i="75"/>
  <c r="E19" i="75"/>
  <c r="E18" i="75"/>
  <c r="E17" i="75"/>
  <c r="E16" i="75"/>
  <c r="E15" i="75"/>
  <c r="H14" i="74"/>
  <c r="E53" i="58"/>
  <c r="F36" i="102" l="1"/>
  <c r="F76" i="88"/>
  <c r="G37" i="79"/>
  <c r="G35" i="79"/>
  <c r="G43" i="58"/>
  <c r="G45" i="58"/>
  <c r="G47" i="58"/>
  <c r="G49" i="58"/>
  <c r="G51" i="58"/>
  <c r="G34" i="79"/>
  <c r="G36" i="79"/>
  <c r="G41" i="57"/>
  <c r="G42" i="57"/>
  <c r="G43" i="57"/>
  <c r="G44" i="57"/>
  <c r="G45" i="57"/>
  <c r="G46" i="57"/>
  <c r="G47" i="57"/>
  <c r="G48" i="57"/>
  <c r="G49" i="57"/>
  <c r="G50" i="57"/>
  <c r="G51" i="57"/>
  <c r="G52" i="57"/>
  <c r="G42" i="58"/>
  <c r="G44" i="58"/>
  <c r="G46" i="58"/>
  <c r="G48" i="58"/>
  <c r="G50" i="58"/>
  <c r="G52" i="58"/>
  <c r="J37" i="79"/>
  <c r="J36" i="79"/>
  <c r="J35" i="79"/>
  <c r="J34" i="79"/>
  <c r="G33" i="79"/>
  <c r="J33" i="79"/>
  <c r="J52" i="57"/>
  <c r="J51" i="57"/>
  <c r="J50" i="57"/>
  <c r="J49" i="57"/>
  <c r="J48" i="57"/>
  <c r="J47" i="57"/>
  <c r="J46" i="57"/>
  <c r="J45" i="57"/>
  <c r="J44" i="57"/>
  <c r="J43" i="57"/>
  <c r="J42" i="57"/>
  <c r="J41" i="57"/>
  <c r="J52" i="58"/>
  <c r="J51" i="58"/>
  <c r="J50" i="58"/>
  <c r="J49" i="58"/>
  <c r="J48" i="58"/>
  <c r="J47" i="58"/>
  <c r="J46" i="58"/>
  <c r="J45" i="58"/>
  <c r="J44" i="58"/>
  <c r="J43" i="58"/>
  <c r="J42" i="58"/>
  <c r="J37" i="57"/>
  <c r="J36" i="57"/>
  <c r="J35" i="57"/>
  <c r="J34" i="57"/>
  <c r="J33" i="57"/>
  <c r="L38" i="5"/>
  <c r="L36" i="5"/>
  <c r="I34" i="5"/>
  <c r="D38" i="5"/>
  <c r="D37" i="5"/>
  <c r="D36" i="5"/>
  <c r="D35" i="5"/>
  <c r="D34" i="5"/>
  <c r="D33" i="5"/>
  <c r="G38" i="5"/>
  <c r="I38" i="5"/>
  <c r="G34" i="5"/>
  <c r="G35" i="5"/>
  <c r="I35" i="5"/>
  <c r="L35" i="5"/>
  <c r="G36" i="5"/>
  <c r="I36" i="5"/>
  <c r="G37" i="5"/>
  <c r="I37" i="5"/>
  <c r="G34" i="58"/>
  <c r="G36" i="58"/>
  <c r="G37" i="58"/>
  <c r="G35" i="58"/>
  <c r="G33" i="58"/>
  <c r="C38" i="58"/>
  <c r="D38" i="58"/>
  <c r="C39" i="58"/>
  <c r="D39" i="58"/>
  <c r="C40" i="58"/>
  <c r="D40" i="58"/>
  <c r="C16" i="58"/>
  <c r="D16" i="58"/>
  <c r="C17" i="58"/>
  <c r="D17" i="58"/>
  <c r="C18" i="58"/>
  <c r="D18" i="58"/>
  <c r="C19" i="58"/>
  <c r="D19" i="58"/>
  <c r="C20" i="58"/>
  <c r="D20" i="58"/>
  <c r="C21" i="58"/>
  <c r="D21" i="58"/>
  <c r="C22" i="58"/>
  <c r="D22" i="58"/>
  <c r="C23" i="58"/>
  <c r="D23" i="58"/>
  <c r="C24" i="58"/>
  <c r="D24" i="58"/>
  <c r="C25" i="58"/>
  <c r="D25" i="58"/>
  <c r="C26" i="58"/>
  <c r="D26" i="58"/>
  <c r="C27" i="58"/>
  <c r="D27" i="58"/>
  <c r="C28" i="58"/>
  <c r="D28" i="58"/>
  <c r="C29" i="58"/>
  <c r="D29" i="58"/>
  <c r="C30" i="58"/>
  <c r="D30" i="58"/>
  <c r="C31" i="58"/>
  <c r="D31" i="58"/>
  <c r="C32" i="58"/>
  <c r="D32" i="58"/>
  <c r="C33" i="58"/>
  <c r="D33" i="58"/>
  <c r="C34" i="58"/>
  <c r="D34" i="58"/>
  <c r="C35" i="58"/>
  <c r="D35" i="58"/>
  <c r="C36" i="58"/>
  <c r="D36" i="58"/>
  <c r="C37" i="58"/>
  <c r="D37" i="58"/>
  <c r="G41" i="5"/>
  <c r="I41" i="5"/>
  <c r="G42" i="5"/>
  <c r="I42" i="5"/>
  <c r="G43" i="5"/>
  <c r="I43" i="5"/>
  <c r="G44" i="5"/>
  <c r="I44" i="5"/>
  <c r="G45" i="5"/>
  <c r="I45" i="5"/>
  <c r="L45" i="5"/>
  <c r="G46" i="5"/>
  <c r="I46" i="5"/>
  <c r="G47" i="5"/>
  <c r="I47" i="5"/>
  <c r="G48" i="5"/>
  <c r="I48" i="5"/>
  <c r="G49" i="5"/>
  <c r="I49" i="5"/>
  <c r="G33" i="57"/>
  <c r="G34" i="57"/>
  <c r="G35" i="57"/>
  <c r="G36" i="57"/>
  <c r="G37" i="57"/>
  <c r="L41" i="5"/>
  <c r="L46" i="5"/>
  <c r="L37" i="5"/>
  <c r="L34" i="5"/>
  <c r="L44" i="5"/>
  <c r="L42" i="5"/>
  <c r="L49" i="5"/>
  <c r="L47" i="5"/>
  <c r="L43" i="5"/>
  <c r="L48" i="5"/>
  <c r="C20" i="1"/>
  <c r="I54" i="5"/>
  <c r="H7" i="5"/>
  <c r="G16" i="5"/>
  <c r="I16" i="5"/>
  <c r="G17" i="5"/>
  <c r="I17" i="5"/>
  <c r="J17" i="5"/>
  <c r="J18" i="5" s="1"/>
  <c r="J19" i="5" s="1"/>
  <c r="J20" i="5" s="1"/>
  <c r="J21" i="5" s="1"/>
  <c r="J22" i="5" s="1"/>
  <c r="J23" i="5" s="1"/>
  <c r="J24" i="5" s="1"/>
  <c r="J26" i="5" s="1"/>
  <c r="J25" i="5" s="1"/>
  <c r="J27" i="5" s="1"/>
  <c r="J28" i="5" s="1"/>
  <c r="J29" i="5" s="1"/>
  <c r="J30" i="5" s="1"/>
  <c r="J31" i="5" s="1"/>
  <c r="J32" i="5" s="1"/>
  <c r="J33" i="5" s="1"/>
  <c r="G18" i="5"/>
  <c r="I18" i="5"/>
  <c r="G19" i="5"/>
  <c r="I19" i="5"/>
  <c r="G20" i="5"/>
  <c r="I20" i="5"/>
  <c r="G21" i="5"/>
  <c r="I21" i="5"/>
  <c r="G22" i="5"/>
  <c r="I22" i="5"/>
  <c r="G23" i="5"/>
  <c r="I23" i="5"/>
  <c r="G24" i="5"/>
  <c r="I24" i="5"/>
  <c r="G26" i="5"/>
  <c r="I26" i="5"/>
  <c r="G25" i="5"/>
  <c r="I25" i="5"/>
  <c r="G27" i="5"/>
  <c r="I27" i="5"/>
  <c r="G28" i="5"/>
  <c r="I28" i="5"/>
  <c r="G29" i="5"/>
  <c r="I29" i="5"/>
  <c r="G30" i="5"/>
  <c r="I30" i="5"/>
  <c r="G31" i="5"/>
  <c r="I31" i="5"/>
  <c r="G32" i="5"/>
  <c r="I32" i="5"/>
  <c r="G33" i="5"/>
  <c r="G39" i="5"/>
  <c r="I39" i="5"/>
  <c r="G40" i="5"/>
  <c r="I40" i="5"/>
  <c r="G50" i="5"/>
  <c r="I50" i="5"/>
  <c r="G51" i="5"/>
  <c r="I51" i="5"/>
  <c r="G52" i="5"/>
  <c r="I52" i="5"/>
  <c r="E53" i="5"/>
  <c r="E58" i="5"/>
  <c r="I55" i="5"/>
  <c r="E59" i="5"/>
  <c r="K36" i="104"/>
  <c r="J36" i="104"/>
  <c r="I31" i="1" s="1"/>
  <c r="H36" i="104"/>
  <c r="F36" i="104"/>
  <c r="K36" i="89"/>
  <c r="J36" i="89"/>
  <c r="I30" i="1" s="1"/>
  <c r="H36" i="89"/>
  <c r="F36" i="89"/>
  <c r="K36" i="105"/>
  <c r="J36" i="105"/>
  <c r="I29" i="1" s="1"/>
  <c r="H36" i="105"/>
  <c r="F36" i="105"/>
  <c r="K36" i="94"/>
  <c r="J36" i="94"/>
  <c r="I28" i="1" s="1"/>
  <c r="J28" i="1" s="1"/>
  <c r="H36" i="94"/>
  <c r="F36" i="94"/>
  <c r="K36" i="81"/>
  <c r="J36" i="81"/>
  <c r="I27" i="1" s="1"/>
  <c r="H36" i="81"/>
  <c r="F36" i="81"/>
  <c r="K76" i="82"/>
  <c r="J76" i="82"/>
  <c r="I26" i="1" s="1"/>
  <c r="H76" i="82"/>
  <c r="F76" i="82"/>
  <c r="K76" i="95"/>
  <c r="K25" i="1" s="1"/>
  <c r="J76" i="95"/>
  <c r="I25" i="1" s="1"/>
  <c r="J25" i="1" s="1"/>
  <c r="H76" i="95"/>
  <c r="D25" i="1" s="1"/>
  <c r="F76" i="95"/>
  <c r="C25" i="1" s="1"/>
  <c r="A8" i="95"/>
  <c r="K36" i="103"/>
  <c r="K24" i="1" s="1"/>
  <c r="L24" i="1" s="1"/>
  <c r="J36" i="103"/>
  <c r="H36" i="103"/>
  <c r="F36" i="103"/>
  <c r="C24" i="1" s="1"/>
  <c r="K76" i="86"/>
  <c r="K23" i="1" s="1"/>
  <c r="J76" i="86"/>
  <c r="I23" i="1" s="1"/>
  <c r="H76" i="86"/>
  <c r="D23" i="1" s="1"/>
  <c r="F76" i="86"/>
  <c r="C23" i="1" s="1"/>
  <c r="K36" i="102"/>
  <c r="K22" i="1" s="1"/>
  <c r="L22" i="1" s="1"/>
  <c r="J36" i="102"/>
  <c r="H36" i="102"/>
  <c r="K36" i="87"/>
  <c r="K21" i="1" s="1"/>
  <c r="J36" i="87"/>
  <c r="I21" i="1" s="1"/>
  <c r="H36" i="87"/>
  <c r="D21" i="1" s="1"/>
  <c r="F36" i="87"/>
  <c r="K76" i="88"/>
  <c r="K20" i="1" s="1"/>
  <c r="J76" i="88"/>
  <c r="I20" i="1" s="1"/>
  <c r="H76" i="88"/>
  <c r="D20" i="1" s="1"/>
  <c r="K36" i="101"/>
  <c r="J36" i="101"/>
  <c r="I19" i="1" s="1"/>
  <c r="H36" i="101"/>
  <c r="F36" i="101"/>
  <c r="C19" i="1" s="1"/>
  <c r="K36" i="100"/>
  <c r="K36" i="83"/>
  <c r="K18" i="1" s="1"/>
  <c r="K36" i="99"/>
  <c r="J36" i="100"/>
  <c r="J36" i="83"/>
  <c r="J36" i="99"/>
  <c r="I16" i="1" s="1"/>
  <c r="H36" i="100"/>
  <c r="H36" i="83"/>
  <c r="D18" i="1" s="1"/>
  <c r="H36" i="99"/>
  <c r="F36" i="100"/>
  <c r="C17" i="1" s="1"/>
  <c r="G17" i="1" s="1"/>
  <c r="F36" i="83"/>
  <c r="F36" i="99"/>
  <c r="A7" i="100"/>
  <c r="K76" i="84"/>
  <c r="K15" i="1" s="1"/>
  <c r="L15" i="1" s="1"/>
  <c r="J76" i="84"/>
  <c r="H76" i="84"/>
  <c r="D15" i="1" s="1"/>
  <c r="F76" i="84"/>
  <c r="K36" i="97"/>
  <c r="J36" i="97"/>
  <c r="H36" i="97"/>
  <c r="F36" i="97"/>
  <c r="K36" i="98"/>
  <c r="J36" i="98"/>
  <c r="H36" i="98"/>
  <c r="F36" i="98"/>
  <c r="C13" i="1" s="1"/>
  <c r="A8" i="76"/>
  <c r="A7" i="76"/>
  <c r="A7" i="89"/>
  <c r="A8" i="104"/>
  <c r="A7" i="104"/>
  <c r="A7" i="105"/>
  <c r="A6" i="94"/>
  <c r="A8" i="94"/>
  <c r="E8" i="94"/>
  <c r="A9" i="94"/>
  <c r="E7" i="94"/>
  <c r="A7" i="94"/>
  <c r="E6" i="94"/>
  <c r="A7" i="81"/>
  <c r="A7" i="82"/>
  <c r="A7" i="95"/>
  <c r="A7" i="103"/>
  <c r="A7" i="86"/>
  <c r="A7" i="102"/>
  <c r="A7" i="87"/>
  <c r="A7" i="88"/>
  <c r="A7" i="101"/>
  <c r="A7" i="83"/>
  <c r="A7" i="99"/>
  <c r="A7" i="84"/>
  <c r="A7" i="97"/>
  <c r="A7" i="98"/>
  <c r="A7" i="96"/>
  <c r="A8" i="85"/>
  <c r="A7" i="85"/>
  <c r="E44" i="79"/>
  <c r="E48" i="79" s="1"/>
  <c r="H45" i="74"/>
  <c r="H44" i="74"/>
  <c r="H46" i="74" s="1"/>
  <c r="F13" i="76"/>
  <c r="E13" i="76"/>
  <c r="K31" i="76"/>
  <c r="F31" i="76" s="1"/>
  <c r="K30" i="76"/>
  <c r="K29" i="76"/>
  <c r="E29" i="76" s="1"/>
  <c r="K28" i="76"/>
  <c r="F28" i="76" s="1"/>
  <c r="K27" i="76"/>
  <c r="E27" i="76" s="1"/>
  <c r="K26" i="76"/>
  <c r="K25" i="76"/>
  <c r="E25" i="76"/>
  <c r="K24" i="76"/>
  <c r="F24" i="76" s="1"/>
  <c r="K23" i="76"/>
  <c r="E23" i="76"/>
  <c r="K22" i="76"/>
  <c r="K21" i="76"/>
  <c r="E21" i="76" s="1"/>
  <c r="K20" i="76"/>
  <c r="F20" i="76" s="1"/>
  <c r="K19" i="76"/>
  <c r="E19" i="76" s="1"/>
  <c r="K18" i="76"/>
  <c r="K17" i="76"/>
  <c r="E17" i="76"/>
  <c r="K16" i="76"/>
  <c r="E16" i="76" s="1"/>
  <c r="K15" i="76"/>
  <c r="E15" i="76"/>
  <c r="K14" i="76"/>
  <c r="E14" i="76" s="1"/>
  <c r="K13" i="76"/>
  <c r="J36" i="74"/>
  <c r="J37" i="74"/>
  <c r="J38" i="74" s="1"/>
  <c r="J39" i="74" s="1"/>
  <c r="J40" i="74" s="1"/>
  <c r="J41" i="74" s="1"/>
  <c r="J42" i="74" s="1"/>
  <c r="J43" i="74" s="1"/>
  <c r="L20" i="1"/>
  <c r="C21" i="1"/>
  <c r="I22" i="1"/>
  <c r="D22" i="1"/>
  <c r="C22" i="1"/>
  <c r="I24" i="1"/>
  <c r="J24" i="1" s="1"/>
  <c r="D24" i="1"/>
  <c r="K26" i="1"/>
  <c r="D26" i="1"/>
  <c r="C26" i="1"/>
  <c r="K27" i="1"/>
  <c r="D27" i="1"/>
  <c r="C27" i="1"/>
  <c r="K28" i="1"/>
  <c r="D28" i="1"/>
  <c r="C28" i="1"/>
  <c r="K29" i="1"/>
  <c r="D29" i="1"/>
  <c r="C29" i="1"/>
  <c r="K31" i="1"/>
  <c r="D31" i="1"/>
  <c r="C31" i="1"/>
  <c r="K30" i="1"/>
  <c r="D30" i="1"/>
  <c r="C30" i="1"/>
  <c r="K19" i="1"/>
  <c r="D19" i="1"/>
  <c r="H15" i="74"/>
  <c r="J41" i="79"/>
  <c r="J42" i="79"/>
  <c r="H17" i="79"/>
  <c r="H18" i="79"/>
  <c r="H19" i="79" s="1"/>
  <c r="H20" i="79" s="1"/>
  <c r="H21" i="79" s="1"/>
  <c r="H22" i="79" s="1"/>
  <c r="H23" i="79" s="1"/>
  <c r="H24" i="79" s="1"/>
  <c r="H25" i="79" s="1"/>
  <c r="H26" i="79" s="1"/>
  <c r="H27" i="79" s="1"/>
  <c r="H28" i="79" s="1"/>
  <c r="H29" i="79" s="1"/>
  <c r="H30" i="79" s="1"/>
  <c r="H31" i="79" s="1"/>
  <c r="H32" i="79" s="1"/>
  <c r="H33" i="79" s="1"/>
  <c r="H34" i="79" s="1"/>
  <c r="H35" i="79" s="1"/>
  <c r="H36" i="79" s="1"/>
  <c r="H37" i="79" s="1"/>
  <c r="H38" i="79" s="1"/>
  <c r="H39" i="79" s="1"/>
  <c r="H40" i="79" s="1"/>
  <c r="H41" i="79" s="1"/>
  <c r="H42" i="79" s="1"/>
  <c r="H43" i="79" s="1"/>
  <c r="H44" i="79" s="1"/>
  <c r="H45" i="79" s="1"/>
  <c r="H46" i="79" s="1"/>
  <c r="H47" i="79" s="1"/>
  <c r="G41" i="79"/>
  <c r="G42" i="79"/>
  <c r="G43" i="79"/>
  <c r="H17" i="57"/>
  <c r="H18" i="57" s="1"/>
  <c r="H19" i="57" s="1"/>
  <c r="H20" i="57" s="1"/>
  <c r="H21" i="57" s="1"/>
  <c r="H22" i="57" s="1"/>
  <c r="H23" i="57" s="1"/>
  <c r="H24" i="57" s="1"/>
  <c r="H25" i="57" s="1"/>
  <c r="H26" i="57" s="1"/>
  <c r="H27" i="57" s="1"/>
  <c r="H28" i="57" s="1"/>
  <c r="H29" i="57" s="1"/>
  <c r="H30" i="57" s="1"/>
  <c r="H31" i="57" s="1"/>
  <c r="H32" i="57" s="1"/>
  <c r="H33" i="57" s="1"/>
  <c r="H34" i="57" s="1"/>
  <c r="H35" i="57" s="1"/>
  <c r="H36" i="57" s="1"/>
  <c r="H37" i="57" s="1"/>
  <c r="H38" i="57" s="1"/>
  <c r="H39" i="57" s="1"/>
  <c r="H40" i="57" s="1"/>
  <c r="H41" i="57" s="1"/>
  <c r="H42" i="57" s="1"/>
  <c r="H43" i="57" s="1"/>
  <c r="H44" i="57" s="1"/>
  <c r="H45" i="57" s="1"/>
  <c r="H46" i="57" s="1"/>
  <c r="H47" i="57" s="1"/>
  <c r="H48" i="57" s="1"/>
  <c r="H49" i="57" s="1"/>
  <c r="H50" i="57" s="1"/>
  <c r="H51" i="57" s="1"/>
  <c r="H52" i="57" s="1"/>
  <c r="H53" i="57" s="1"/>
  <c r="H54" i="57" s="1"/>
  <c r="H55" i="57" s="1"/>
  <c r="H56" i="57" s="1"/>
  <c r="H57" i="57" s="1"/>
  <c r="G17" i="57"/>
  <c r="G20" i="57"/>
  <c r="J21" i="79"/>
  <c r="G25" i="57"/>
  <c r="G28" i="57"/>
  <c r="J30" i="79"/>
  <c r="H17" i="58"/>
  <c r="H18" i="58"/>
  <c r="H19" i="58" s="1"/>
  <c r="H20" i="58" s="1"/>
  <c r="H21" i="58" s="1"/>
  <c r="H22" i="58" s="1"/>
  <c r="H23" i="58" s="1"/>
  <c r="H24" i="58" s="1"/>
  <c r="H25" i="58" s="1"/>
  <c r="H26" i="58" s="1"/>
  <c r="H27" i="58" s="1"/>
  <c r="H28" i="58" s="1"/>
  <c r="H29" i="58" s="1"/>
  <c r="H30" i="58" s="1"/>
  <c r="H31" i="58" s="1"/>
  <c r="H32" i="58" s="1"/>
  <c r="H33" i="58" s="1"/>
  <c r="H34" i="58" s="1"/>
  <c r="H35" i="58" s="1"/>
  <c r="H36" i="58" s="1"/>
  <c r="H37" i="58" s="1"/>
  <c r="H38" i="58" s="1"/>
  <c r="H39" i="58" s="1"/>
  <c r="H40" i="58" s="1"/>
  <c r="H41" i="58" s="1"/>
  <c r="L17" i="5"/>
  <c r="L21" i="5"/>
  <c r="L24" i="5"/>
  <c r="L25" i="5"/>
  <c r="L33" i="5"/>
  <c r="L50" i="5"/>
  <c r="L51" i="5"/>
  <c r="L52" i="5"/>
  <c r="J16" i="58"/>
  <c r="G17" i="58"/>
  <c r="G18" i="58"/>
  <c r="J19" i="58"/>
  <c r="J20" i="58"/>
  <c r="J21" i="58"/>
  <c r="J22" i="58"/>
  <c r="G23" i="58"/>
  <c r="G24" i="58"/>
  <c r="G25" i="58"/>
  <c r="J26" i="58"/>
  <c r="J27" i="58"/>
  <c r="J28" i="58"/>
  <c r="J29" i="58"/>
  <c r="J30" i="58"/>
  <c r="J31" i="58"/>
  <c r="G32" i="58"/>
  <c r="G38" i="58"/>
  <c r="G39" i="58"/>
  <c r="J40" i="58"/>
  <c r="J41" i="58"/>
  <c r="K36" i="71"/>
  <c r="K11" i="72" s="1"/>
  <c r="L11" i="72" s="1"/>
  <c r="L13" i="72" s="1"/>
  <c r="I18" i="1"/>
  <c r="J18" i="1" s="1"/>
  <c r="C18" i="1"/>
  <c r="K17" i="1"/>
  <c r="I17" i="1"/>
  <c r="D17" i="1"/>
  <c r="F17" i="1" s="1"/>
  <c r="K16" i="1"/>
  <c r="D16" i="1"/>
  <c r="F16" i="1" s="1"/>
  <c r="C16" i="1"/>
  <c r="I15" i="1"/>
  <c r="C15" i="1"/>
  <c r="K14" i="1"/>
  <c r="I14" i="1"/>
  <c r="D14" i="1"/>
  <c r="C14" i="1"/>
  <c r="K13" i="1"/>
  <c r="I13" i="1"/>
  <c r="D13" i="1"/>
  <c r="I14" i="98"/>
  <c r="I15" i="98"/>
  <c r="I16" i="98" s="1"/>
  <c r="I17" i="98" s="1"/>
  <c r="I18" i="98" s="1"/>
  <c r="I19" i="98" s="1"/>
  <c r="I20" i="98" s="1"/>
  <c r="I21" i="98" s="1"/>
  <c r="I22" i="98" s="1"/>
  <c r="I23" i="98" s="1"/>
  <c r="I24" i="98" s="1"/>
  <c r="I25" i="98" s="1"/>
  <c r="I26" i="98" s="1"/>
  <c r="I27" i="98" s="1"/>
  <c r="I28" i="98" s="1"/>
  <c r="I29" i="98" s="1"/>
  <c r="I30" i="98" s="1"/>
  <c r="I31" i="98" s="1"/>
  <c r="I32" i="98" s="1"/>
  <c r="I33" i="98" s="1"/>
  <c r="I34" i="98" s="1"/>
  <c r="I35" i="98" s="1"/>
  <c r="I14" i="96"/>
  <c r="I15" i="96"/>
  <c r="I16" i="96" s="1"/>
  <c r="I17" i="96" s="1"/>
  <c r="I18" i="96" s="1"/>
  <c r="I19" i="96" s="1"/>
  <c r="I20" i="96" s="1"/>
  <c r="I21" i="96" s="1"/>
  <c r="I22" i="96" s="1"/>
  <c r="I23" i="96" s="1"/>
  <c r="I24" i="96" s="1"/>
  <c r="I25" i="96" s="1"/>
  <c r="I26" i="96" s="1"/>
  <c r="I27" i="96" s="1"/>
  <c r="I28" i="96" s="1"/>
  <c r="I29" i="96" s="1"/>
  <c r="I30" i="96" s="1"/>
  <c r="I31" i="96" s="1"/>
  <c r="I32" i="96" s="1"/>
  <c r="I33" i="96" s="1"/>
  <c r="I34" i="96" s="1"/>
  <c r="I35" i="96" s="1"/>
  <c r="I14" i="103"/>
  <c r="I15" i="103" s="1"/>
  <c r="I16" i="103" s="1"/>
  <c r="I17" i="103" s="1"/>
  <c r="I18" i="103" s="1"/>
  <c r="I19" i="103" s="1"/>
  <c r="I20" i="103" s="1"/>
  <c r="I21" i="103" s="1"/>
  <c r="I22" i="103" s="1"/>
  <c r="I23" i="103" s="1"/>
  <c r="I24" i="103" s="1"/>
  <c r="I25" i="103" s="1"/>
  <c r="I26" i="103" s="1"/>
  <c r="I27" i="103" s="1"/>
  <c r="I28" i="103" s="1"/>
  <c r="I29" i="103" s="1"/>
  <c r="I30" i="103" s="1"/>
  <c r="I31" i="103" s="1"/>
  <c r="I32" i="103" s="1"/>
  <c r="I33" i="103" s="1"/>
  <c r="I34" i="103" s="1"/>
  <c r="I35" i="103" s="1"/>
  <c r="I14" i="95"/>
  <c r="I15" i="95"/>
  <c r="I16" i="95" s="1"/>
  <c r="I17" i="95" s="1"/>
  <c r="I18" i="95" s="1"/>
  <c r="I19" i="95" s="1"/>
  <c r="I20" i="95" s="1"/>
  <c r="I21" i="95" s="1"/>
  <c r="I22" i="95" s="1"/>
  <c r="I23" i="95" s="1"/>
  <c r="I24" i="95" s="1"/>
  <c r="I25" i="95" s="1"/>
  <c r="I26" i="95" s="1"/>
  <c r="I27" i="95" s="1"/>
  <c r="I28" i="95" s="1"/>
  <c r="I29" i="95" s="1"/>
  <c r="I30" i="95" s="1"/>
  <c r="I31" i="95" s="1"/>
  <c r="I32" i="95" s="1"/>
  <c r="I33" i="95" s="1"/>
  <c r="I34" i="95" s="1"/>
  <c r="I35" i="95" s="1"/>
  <c r="I36" i="95" s="1"/>
  <c r="I37" i="95" s="1"/>
  <c r="I38" i="95" s="1"/>
  <c r="I39" i="95" s="1"/>
  <c r="I40" i="95" s="1"/>
  <c r="I41" i="95" s="1"/>
  <c r="I42" i="95" s="1"/>
  <c r="I43" i="95" s="1"/>
  <c r="I44" i="95" s="1"/>
  <c r="I45" i="95" s="1"/>
  <c r="I46" i="95" s="1"/>
  <c r="I47" i="95" s="1"/>
  <c r="I48" i="95" s="1"/>
  <c r="I49" i="95" s="1"/>
  <c r="I50" i="95" s="1"/>
  <c r="I51" i="95" s="1"/>
  <c r="I52" i="95" s="1"/>
  <c r="I53" i="95" s="1"/>
  <c r="I54" i="95" s="1"/>
  <c r="I55" i="95" s="1"/>
  <c r="I56" i="95" s="1"/>
  <c r="I57" i="95" s="1"/>
  <c r="I58" i="95" s="1"/>
  <c r="I59" i="95" s="1"/>
  <c r="I60" i="95" s="1"/>
  <c r="I61" i="95" s="1"/>
  <c r="I62" i="95" s="1"/>
  <c r="I63" i="95" s="1"/>
  <c r="I64" i="95" s="1"/>
  <c r="I65" i="95" s="1"/>
  <c r="I66" i="95" s="1"/>
  <c r="I67" i="95" s="1"/>
  <c r="I68" i="95" s="1"/>
  <c r="I69" i="95" s="1"/>
  <c r="I70" i="95" s="1"/>
  <c r="I71" i="95" s="1"/>
  <c r="I72" i="95" s="1"/>
  <c r="I73" i="95" s="1"/>
  <c r="I74" i="95" s="1"/>
  <c r="I75" i="95" s="1"/>
  <c r="I14" i="82"/>
  <c r="I15" i="82"/>
  <c r="I16" i="82" s="1"/>
  <c r="I17" i="82" s="1"/>
  <c r="I18" i="82" s="1"/>
  <c r="I19" i="82"/>
  <c r="I20" i="82" s="1"/>
  <c r="I21" i="82" s="1"/>
  <c r="I22" i="82" s="1"/>
  <c r="I23" i="82" s="1"/>
  <c r="I24" i="82" s="1"/>
  <c r="I25" i="82" s="1"/>
  <c r="I26" i="82" s="1"/>
  <c r="I27" i="82" s="1"/>
  <c r="I28" i="82" s="1"/>
  <c r="I29" i="82" s="1"/>
  <c r="I30" i="82" s="1"/>
  <c r="I31" i="82" s="1"/>
  <c r="I32" i="82" s="1"/>
  <c r="I33" i="82" s="1"/>
  <c r="I34" i="82" s="1"/>
  <c r="I35" i="82" s="1"/>
  <c r="I36" i="82" s="1"/>
  <c r="I37" i="82" s="1"/>
  <c r="I38" i="82" s="1"/>
  <c r="I39" i="82" s="1"/>
  <c r="I40" i="82" s="1"/>
  <c r="I41" i="82" s="1"/>
  <c r="I42" i="82" s="1"/>
  <c r="I43" i="82" s="1"/>
  <c r="I44" i="82" s="1"/>
  <c r="I45" i="82" s="1"/>
  <c r="I46" i="82" s="1"/>
  <c r="I47" i="82" s="1"/>
  <c r="I48" i="82" s="1"/>
  <c r="I49" i="82" s="1"/>
  <c r="I50" i="82" s="1"/>
  <c r="I51" i="82" s="1"/>
  <c r="I52" i="82" s="1"/>
  <c r="I53" i="82" s="1"/>
  <c r="I54" i="82" s="1"/>
  <c r="I55" i="82" s="1"/>
  <c r="I56" i="82" s="1"/>
  <c r="I57" i="82" s="1"/>
  <c r="I58" i="82" s="1"/>
  <c r="I59" i="82" s="1"/>
  <c r="I60" i="82" s="1"/>
  <c r="I61" i="82" s="1"/>
  <c r="I62" i="82" s="1"/>
  <c r="I63" i="82" s="1"/>
  <c r="I64" i="82" s="1"/>
  <c r="I65" i="82" s="1"/>
  <c r="I66" i="82" s="1"/>
  <c r="I67" i="82" s="1"/>
  <c r="I68" i="82" s="1"/>
  <c r="I69" i="82" s="1"/>
  <c r="I70" i="82" s="1"/>
  <c r="I71" i="82" s="1"/>
  <c r="I72" i="82" s="1"/>
  <c r="I73" i="82" s="1"/>
  <c r="I74" i="82" s="1"/>
  <c r="I75" i="82" s="1"/>
  <c r="I14" i="81"/>
  <c r="I15" i="81" s="1"/>
  <c r="I16" i="81" s="1"/>
  <c r="I17" i="81" s="1"/>
  <c r="I18" i="81" s="1"/>
  <c r="I19" i="81" s="1"/>
  <c r="I20" i="81" s="1"/>
  <c r="I21" i="81" s="1"/>
  <c r="I22" i="81" s="1"/>
  <c r="I23" i="81" s="1"/>
  <c r="I24" i="81" s="1"/>
  <c r="I25" i="81" s="1"/>
  <c r="I26" i="81" s="1"/>
  <c r="I27" i="81" s="1"/>
  <c r="I28" i="81" s="1"/>
  <c r="I29" i="81" s="1"/>
  <c r="I30" i="81" s="1"/>
  <c r="I31" i="81" s="1"/>
  <c r="I32" i="81" s="1"/>
  <c r="I33" i="81" s="1"/>
  <c r="I34" i="81" s="1"/>
  <c r="I35" i="81" s="1"/>
  <c r="I14" i="94"/>
  <c r="I15" i="94" s="1"/>
  <c r="I16" i="94" s="1"/>
  <c r="I17" i="94" s="1"/>
  <c r="I18" i="94"/>
  <c r="I19" i="94" s="1"/>
  <c r="I20" i="94" s="1"/>
  <c r="I21" i="94" s="1"/>
  <c r="I22" i="94" s="1"/>
  <c r="I23" i="94" s="1"/>
  <c r="I24" i="94" s="1"/>
  <c r="I25" i="94" s="1"/>
  <c r="I26" i="94" s="1"/>
  <c r="I27" i="94" s="1"/>
  <c r="I28" i="94" s="1"/>
  <c r="I29" i="94" s="1"/>
  <c r="I30" i="94" s="1"/>
  <c r="I31" i="94" s="1"/>
  <c r="I32" i="94" s="1"/>
  <c r="I33" i="94" s="1"/>
  <c r="I34" i="94" s="1"/>
  <c r="I35" i="94" s="1"/>
  <c r="I14" i="105"/>
  <c r="I15" i="105" s="1"/>
  <c r="I16" i="105" s="1"/>
  <c r="I17" i="105" s="1"/>
  <c r="I18" i="105" s="1"/>
  <c r="I19" i="105" s="1"/>
  <c r="I20" i="105" s="1"/>
  <c r="I21" i="105" s="1"/>
  <c r="I22" i="105" s="1"/>
  <c r="I23" i="105" s="1"/>
  <c r="I24" i="105" s="1"/>
  <c r="I25" i="105" s="1"/>
  <c r="I26" i="105" s="1"/>
  <c r="I27" i="105" s="1"/>
  <c r="I28" i="105" s="1"/>
  <c r="I29" i="105" s="1"/>
  <c r="I30" i="105" s="1"/>
  <c r="I31" i="105" s="1"/>
  <c r="I32" i="105" s="1"/>
  <c r="I33" i="105" s="1"/>
  <c r="I34" i="105" s="1"/>
  <c r="I35" i="105" s="1"/>
  <c r="I14" i="104"/>
  <c r="I15" i="104" s="1"/>
  <c r="I16" i="104"/>
  <c r="I17" i="104" s="1"/>
  <c r="I18" i="104" s="1"/>
  <c r="I19" i="104" s="1"/>
  <c r="I20" i="104" s="1"/>
  <c r="I21" i="104" s="1"/>
  <c r="I22" i="104" s="1"/>
  <c r="I23" i="104" s="1"/>
  <c r="I24" i="104" s="1"/>
  <c r="I25" i="104" s="1"/>
  <c r="I26" i="104" s="1"/>
  <c r="I27" i="104" s="1"/>
  <c r="I28" i="104" s="1"/>
  <c r="I29" i="104" s="1"/>
  <c r="I30" i="104" s="1"/>
  <c r="I31" i="104" s="1"/>
  <c r="I32" i="104" s="1"/>
  <c r="I33" i="104" s="1"/>
  <c r="I34" i="104" s="1"/>
  <c r="I35" i="104" s="1"/>
  <c r="I14" i="89"/>
  <c r="I15" i="89" s="1"/>
  <c r="I16" i="89" s="1"/>
  <c r="I17" i="89" s="1"/>
  <c r="I18" i="89" s="1"/>
  <c r="I19" i="89" s="1"/>
  <c r="I20" i="89" s="1"/>
  <c r="I21" i="89" s="1"/>
  <c r="I22" i="89" s="1"/>
  <c r="I23" i="89" s="1"/>
  <c r="I24" i="89" s="1"/>
  <c r="I25" i="89" s="1"/>
  <c r="I26" i="89" s="1"/>
  <c r="I27" i="89" s="1"/>
  <c r="I28" i="89" s="1"/>
  <c r="I29" i="89" s="1"/>
  <c r="I30" i="89" s="1"/>
  <c r="I31" i="89" s="1"/>
  <c r="I32" i="89" s="1"/>
  <c r="I33" i="89" s="1"/>
  <c r="I34" i="89" s="1"/>
  <c r="I35" i="89" s="1"/>
  <c r="I14" i="86"/>
  <c r="I15" i="86" s="1"/>
  <c r="I16" i="86" s="1"/>
  <c r="I17" i="86" s="1"/>
  <c r="I18" i="86" s="1"/>
  <c r="I19" i="86" s="1"/>
  <c r="I20" i="86" s="1"/>
  <c r="I21" i="86" s="1"/>
  <c r="I22" i="86" s="1"/>
  <c r="I23" i="86" s="1"/>
  <c r="I24" i="86" s="1"/>
  <c r="I25" i="86" s="1"/>
  <c r="I26" i="86" s="1"/>
  <c r="I27" i="86" s="1"/>
  <c r="I28" i="86" s="1"/>
  <c r="I29" i="86" s="1"/>
  <c r="I30" i="86" s="1"/>
  <c r="I31" i="86" s="1"/>
  <c r="I32" i="86" s="1"/>
  <c r="I33" i="86" s="1"/>
  <c r="I34" i="86" s="1"/>
  <c r="I35" i="86" s="1"/>
  <c r="I36" i="86" s="1"/>
  <c r="I37" i="86" s="1"/>
  <c r="I38" i="86" s="1"/>
  <c r="I39" i="86" s="1"/>
  <c r="I40" i="86" s="1"/>
  <c r="I41" i="86" s="1"/>
  <c r="I42" i="86" s="1"/>
  <c r="I43" i="86" s="1"/>
  <c r="I44" i="86" s="1"/>
  <c r="I45" i="86" s="1"/>
  <c r="I46" i="86" s="1"/>
  <c r="I47" i="86" s="1"/>
  <c r="I48" i="86" s="1"/>
  <c r="I49" i="86" s="1"/>
  <c r="I50" i="86" s="1"/>
  <c r="I51" i="86" s="1"/>
  <c r="I52" i="86" s="1"/>
  <c r="I53" i="86" s="1"/>
  <c r="I54" i="86" s="1"/>
  <c r="I55" i="86" s="1"/>
  <c r="I56" i="86" s="1"/>
  <c r="I57" i="86" s="1"/>
  <c r="I58" i="86" s="1"/>
  <c r="I59" i="86" s="1"/>
  <c r="I60" i="86" s="1"/>
  <c r="I61" i="86" s="1"/>
  <c r="I62" i="86" s="1"/>
  <c r="I63" i="86" s="1"/>
  <c r="I64" i="86" s="1"/>
  <c r="I65" i="86" s="1"/>
  <c r="I66" i="86" s="1"/>
  <c r="I67" i="86" s="1"/>
  <c r="I68" i="86" s="1"/>
  <c r="I69" i="86" s="1"/>
  <c r="I70" i="86" s="1"/>
  <c r="I71" i="86" s="1"/>
  <c r="I72" i="86" s="1"/>
  <c r="I73" i="86" s="1"/>
  <c r="I74" i="86" s="1"/>
  <c r="I75" i="86" s="1"/>
  <c r="I14" i="102"/>
  <c r="I15" i="102" s="1"/>
  <c r="I16" i="102" s="1"/>
  <c r="I17" i="102" s="1"/>
  <c r="I18" i="102" s="1"/>
  <c r="I19" i="102" s="1"/>
  <c r="I20" i="102" s="1"/>
  <c r="I21" i="102" s="1"/>
  <c r="I22" i="102" s="1"/>
  <c r="I23" i="102" s="1"/>
  <c r="I24" i="102" s="1"/>
  <c r="I25" i="102" s="1"/>
  <c r="I26" i="102" s="1"/>
  <c r="I27" i="102" s="1"/>
  <c r="I28" i="102" s="1"/>
  <c r="I29" i="102" s="1"/>
  <c r="I30" i="102" s="1"/>
  <c r="I31" i="102" s="1"/>
  <c r="I32" i="102" s="1"/>
  <c r="I33" i="102" s="1"/>
  <c r="I34" i="102" s="1"/>
  <c r="I35" i="102" s="1"/>
  <c r="I14" i="87"/>
  <c r="I15" i="87" s="1"/>
  <c r="I16" i="87"/>
  <c r="I17" i="87" s="1"/>
  <c r="I18" i="87" s="1"/>
  <c r="I19" i="87" s="1"/>
  <c r="I20" i="87" s="1"/>
  <c r="I21" i="87" s="1"/>
  <c r="I22" i="87" s="1"/>
  <c r="I23" i="87" s="1"/>
  <c r="I24" i="87" s="1"/>
  <c r="I25" i="87" s="1"/>
  <c r="I26" i="87" s="1"/>
  <c r="I27" i="87" s="1"/>
  <c r="I28" i="87" s="1"/>
  <c r="I29" i="87" s="1"/>
  <c r="I30" i="87" s="1"/>
  <c r="I31" i="87" s="1"/>
  <c r="I32" i="87" s="1"/>
  <c r="I33" i="87" s="1"/>
  <c r="I34" i="87" s="1"/>
  <c r="I35" i="87" s="1"/>
  <c r="I14" i="88"/>
  <c r="I15" i="88" s="1"/>
  <c r="I16" i="88" s="1"/>
  <c r="I17" i="88" s="1"/>
  <c r="I18" i="88" s="1"/>
  <c r="I19" i="88" s="1"/>
  <c r="I20" i="88" s="1"/>
  <c r="I21" i="88" s="1"/>
  <c r="I22" i="88" s="1"/>
  <c r="I23" i="88" s="1"/>
  <c r="I24" i="88" s="1"/>
  <c r="I25" i="88" s="1"/>
  <c r="I26" i="88" s="1"/>
  <c r="I27" i="88" s="1"/>
  <c r="I28" i="88" s="1"/>
  <c r="I29" i="88" s="1"/>
  <c r="I30" i="88" s="1"/>
  <c r="I31" i="88" s="1"/>
  <c r="I32" i="88" s="1"/>
  <c r="I33" i="88" s="1"/>
  <c r="I34" i="88" s="1"/>
  <c r="I35" i="88" s="1"/>
  <c r="I36" i="88" s="1"/>
  <c r="I37" i="88" s="1"/>
  <c r="I38" i="88" s="1"/>
  <c r="I39" i="88" s="1"/>
  <c r="I40" i="88" s="1"/>
  <c r="I41" i="88" s="1"/>
  <c r="I42" i="88" s="1"/>
  <c r="I43" i="88" s="1"/>
  <c r="I44" i="88" s="1"/>
  <c r="I45" i="88" s="1"/>
  <c r="I46" i="88" s="1"/>
  <c r="I47" i="88" s="1"/>
  <c r="I48" i="88" s="1"/>
  <c r="I49" i="88" s="1"/>
  <c r="I50" i="88" s="1"/>
  <c r="I51" i="88" s="1"/>
  <c r="I52" i="88" s="1"/>
  <c r="I53" i="88" s="1"/>
  <c r="I54" i="88" s="1"/>
  <c r="I55" i="88" s="1"/>
  <c r="I56" i="88" s="1"/>
  <c r="I57" i="88" s="1"/>
  <c r="I58" i="88" s="1"/>
  <c r="I59" i="88" s="1"/>
  <c r="I60" i="88" s="1"/>
  <c r="I61" i="88" s="1"/>
  <c r="I62" i="88" s="1"/>
  <c r="I63" i="88" s="1"/>
  <c r="I64" i="88" s="1"/>
  <c r="I65" i="88" s="1"/>
  <c r="I66" i="88" s="1"/>
  <c r="I67" i="88" s="1"/>
  <c r="I68" i="88" s="1"/>
  <c r="I69" i="88" s="1"/>
  <c r="I70" i="88" s="1"/>
  <c r="I71" i="88" s="1"/>
  <c r="I72" i="88" s="1"/>
  <c r="I73" i="88" s="1"/>
  <c r="I74" i="88" s="1"/>
  <c r="I75" i="88" s="1"/>
  <c r="I14" i="101"/>
  <c r="I15" i="101" s="1"/>
  <c r="I16" i="101"/>
  <c r="I17" i="101" s="1"/>
  <c r="I18" i="101" s="1"/>
  <c r="I19" i="101" s="1"/>
  <c r="I20" i="101" s="1"/>
  <c r="I21" i="101" s="1"/>
  <c r="I22" i="101" s="1"/>
  <c r="I23" i="101" s="1"/>
  <c r="I24" i="101" s="1"/>
  <c r="I25" i="101" s="1"/>
  <c r="I26" i="101" s="1"/>
  <c r="I27" i="101" s="1"/>
  <c r="I28" i="101" s="1"/>
  <c r="I29" i="101" s="1"/>
  <c r="I30" i="101" s="1"/>
  <c r="I31" i="101" s="1"/>
  <c r="I32" i="101" s="1"/>
  <c r="I33" i="101" s="1"/>
  <c r="I34" i="101" s="1"/>
  <c r="I35" i="101" s="1"/>
  <c r="I14" i="83"/>
  <c r="I15" i="83" s="1"/>
  <c r="I16" i="83" s="1"/>
  <c r="I17" i="83" s="1"/>
  <c r="I18" i="83" s="1"/>
  <c r="I19" i="83" s="1"/>
  <c r="I20" i="83" s="1"/>
  <c r="I21" i="83" s="1"/>
  <c r="I22" i="83" s="1"/>
  <c r="I23" i="83" s="1"/>
  <c r="I24" i="83" s="1"/>
  <c r="I25" i="83" s="1"/>
  <c r="I26" i="83" s="1"/>
  <c r="I27" i="83" s="1"/>
  <c r="I28" i="83" s="1"/>
  <c r="I29" i="83" s="1"/>
  <c r="I30" i="83" s="1"/>
  <c r="I31" i="83" s="1"/>
  <c r="I32" i="83" s="1"/>
  <c r="I33" i="83" s="1"/>
  <c r="I34" i="83" s="1"/>
  <c r="I35" i="83" s="1"/>
  <c r="I14" i="100"/>
  <c r="I15" i="100" s="1"/>
  <c r="I16" i="100" s="1"/>
  <c r="I17" i="100" s="1"/>
  <c r="I18" i="100" s="1"/>
  <c r="I19" i="100" s="1"/>
  <c r="I20" i="100" s="1"/>
  <c r="I21" i="100" s="1"/>
  <c r="I22" i="100" s="1"/>
  <c r="I23" i="100" s="1"/>
  <c r="I24" i="100" s="1"/>
  <c r="I25" i="100" s="1"/>
  <c r="I26" i="100" s="1"/>
  <c r="I27" i="100" s="1"/>
  <c r="I28" i="100" s="1"/>
  <c r="I29" i="100" s="1"/>
  <c r="I30" i="100" s="1"/>
  <c r="I31" i="100" s="1"/>
  <c r="I32" i="100" s="1"/>
  <c r="I33" i="100" s="1"/>
  <c r="I34" i="100" s="1"/>
  <c r="I35" i="100" s="1"/>
  <c r="I14" i="99"/>
  <c r="I15" i="99" s="1"/>
  <c r="I16" i="99" s="1"/>
  <c r="I17" i="99" s="1"/>
  <c r="I18" i="99" s="1"/>
  <c r="I19" i="99" s="1"/>
  <c r="I20" i="99" s="1"/>
  <c r="I21" i="99" s="1"/>
  <c r="I22" i="99" s="1"/>
  <c r="I23" i="99" s="1"/>
  <c r="I24" i="99" s="1"/>
  <c r="I25" i="99" s="1"/>
  <c r="I26" i="99" s="1"/>
  <c r="I27" i="99" s="1"/>
  <c r="I28" i="99" s="1"/>
  <c r="I29" i="99" s="1"/>
  <c r="I30" i="99" s="1"/>
  <c r="I31" i="99" s="1"/>
  <c r="I32" i="99" s="1"/>
  <c r="I33" i="99" s="1"/>
  <c r="I34" i="99" s="1"/>
  <c r="I35" i="99" s="1"/>
  <c r="I14" i="84"/>
  <c r="I15" i="84" s="1"/>
  <c r="I16" i="84" s="1"/>
  <c r="I17" i="84" s="1"/>
  <c r="I18" i="84" s="1"/>
  <c r="I19" i="84" s="1"/>
  <c r="I20" i="84" s="1"/>
  <c r="I21" i="84" s="1"/>
  <c r="I22" i="84" s="1"/>
  <c r="I23" i="84" s="1"/>
  <c r="I24" i="84" s="1"/>
  <c r="I25" i="84" s="1"/>
  <c r="I26" i="84" s="1"/>
  <c r="I27" i="84" s="1"/>
  <c r="I28" i="84" s="1"/>
  <c r="I29" i="84" s="1"/>
  <c r="I30" i="84" s="1"/>
  <c r="I31" i="84" s="1"/>
  <c r="I32" i="84" s="1"/>
  <c r="I33" i="84" s="1"/>
  <c r="I34" i="84" s="1"/>
  <c r="I35" i="84" s="1"/>
  <c r="I36" i="84" s="1"/>
  <c r="I37" i="84" s="1"/>
  <c r="I38" i="84" s="1"/>
  <c r="I39" i="84" s="1"/>
  <c r="I40" i="84" s="1"/>
  <c r="I41" i="84" s="1"/>
  <c r="I42" i="84" s="1"/>
  <c r="I43" i="84" s="1"/>
  <c r="I44" i="84" s="1"/>
  <c r="I45" i="84" s="1"/>
  <c r="I46" i="84" s="1"/>
  <c r="I47" i="84" s="1"/>
  <c r="I48" i="84" s="1"/>
  <c r="I49" i="84" s="1"/>
  <c r="I50" i="84" s="1"/>
  <c r="I51" i="84" s="1"/>
  <c r="I52" i="84" s="1"/>
  <c r="I53" i="84" s="1"/>
  <c r="I54" i="84" s="1"/>
  <c r="I55" i="84" s="1"/>
  <c r="I56" i="84" s="1"/>
  <c r="I57" i="84" s="1"/>
  <c r="I58" i="84" s="1"/>
  <c r="I59" i="84" s="1"/>
  <c r="I60" i="84" s="1"/>
  <c r="I61" i="84" s="1"/>
  <c r="I62" i="84" s="1"/>
  <c r="I63" i="84" s="1"/>
  <c r="I64" i="84" s="1"/>
  <c r="I65" i="84" s="1"/>
  <c r="I66" i="84" s="1"/>
  <c r="I67" i="84" s="1"/>
  <c r="I68" i="84" s="1"/>
  <c r="I69" i="84" s="1"/>
  <c r="I70" i="84" s="1"/>
  <c r="I71" i="84" s="1"/>
  <c r="I72" i="84" s="1"/>
  <c r="I73" i="84" s="1"/>
  <c r="I74" i="84" s="1"/>
  <c r="I75" i="84" s="1"/>
  <c r="I14" i="97"/>
  <c r="I15" i="97"/>
  <c r="I16" i="97" s="1"/>
  <c r="I17" i="97"/>
  <c r="I18" i="97" s="1"/>
  <c r="I19" i="97" s="1"/>
  <c r="I20" i="97" s="1"/>
  <c r="I21" i="97" s="1"/>
  <c r="I22" i="97" s="1"/>
  <c r="I23" i="97" s="1"/>
  <c r="I24" i="97" s="1"/>
  <c r="I25" i="97" s="1"/>
  <c r="I26" i="97" s="1"/>
  <c r="I27" i="97" s="1"/>
  <c r="I28" i="97" s="1"/>
  <c r="I29" i="97" s="1"/>
  <c r="I30" i="97" s="1"/>
  <c r="I31" i="97" s="1"/>
  <c r="I32" i="97" s="1"/>
  <c r="I33" i="97" s="1"/>
  <c r="I34" i="97" s="1"/>
  <c r="I35" i="97" s="1"/>
  <c r="G30" i="1"/>
  <c r="G29" i="1"/>
  <c r="G28" i="1"/>
  <c r="L27" i="1"/>
  <c r="L26" i="1"/>
  <c r="F24" i="1"/>
  <c r="L23" i="1"/>
  <c r="F21" i="1"/>
  <c r="L16" i="1"/>
  <c r="L14" i="1"/>
  <c r="G13" i="1"/>
  <c r="K36" i="96"/>
  <c r="K12" i="1"/>
  <c r="L13" i="1"/>
  <c r="L17" i="1"/>
  <c r="J36" i="96"/>
  <c r="I12" i="1" s="1"/>
  <c r="J12" i="1"/>
  <c r="H36" i="96"/>
  <c r="D12" i="1" s="1"/>
  <c r="F12" i="1" s="1"/>
  <c r="F36" i="96"/>
  <c r="C12" i="1" s="1"/>
  <c r="G12" i="1"/>
  <c r="K76" i="85"/>
  <c r="K11" i="1" s="1"/>
  <c r="L11" i="1" s="1"/>
  <c r="J76" i="85"/>
  <c r="I11" i="1" s="1"/>
  <c r="J11" i="1"/>
  <c r="J15" i="1"/>
  <c r="J17" i="1"/>
  <c r="H76" i="85"/>
  <c r="D11" i="1" s="1"/>
  <c r="F76" i="85"/>
  <c r="C11" i="1" s="1"/>
  <c r="G11" i="1" s="1"/>
  <c r="E50" i="79"/>
  <c r="G19" i="58"/>
  <c r="G31" i="58"/>
  <c r="G40" i="58"/>
  <c r="G41" i="58"/>
  <c r="B7" i="61"/>
  <c r="C8" i="65" s="1"/>
  <c r="G6" i="72"/>
  <c r="G6" i="1"/>
  <c r="K58" i="76"/>
  <c r="F58" i="76" s="1"/>
  <c r="K57" i="76"/>
  <c r="F57" i="76" s="1"/>
  <c r="K56" i="76"/>
  <c r="F56" i="76" s="1"/>
  <c r="K55" i="76"/>
  <c r="E55" i="76" s="1"/>
  <c r="K54" i="76"/>
  <c r="E54" i="76" s="1"/>
  <c r="K53" i="76"/>
  <c r="F53" i="76" s="1"/>
  <c r="K52" i="76"/>
  <c r="F52" i="76" s="1"/>
  <c r="K51" i="76"/>
  <c r="E51" i="76" s="1"/>
  <c r="K50" i="76"/>
  <c r="F50" i="76" s="1"/>
  <c r="K49" i="76"/>
  <c r="F49" i="76" s="1"/>
  <c r="K48" i="76"/>
  <c r="F48" i="76" s="1"/>
  <c r="K47" i="76"/>
  <c r="E47" i="76" s="1"/>
  <c r="K46" i="76"/>
  <c r="F46" i="76" s="1"/>
  <c r="K45" i="76"/>
  <c r="F45" i="76" s="1"/>
  <c r="K44" i="76"/>
  <c r="F44" i="76" s="1"/>
  <c r="K43" i="76"/>
  <c r="E43" i="76" s="1"/>
  <c r="K42" i="76"/>
  <c r="F42" i="76" s="1"/>
  <c r="K41" i="76"/>
  <c r="E41" i="76" s="1"/>
  <c r="K40" i="76"/>
  <c r="F40" i="76" s="1"/>
  <c r="K39" i="76"/>
  <c r="E39" i="76" s="1"/>
  <c r="K38" i="76"/>
  <c r="F38" i="76" s="1"/>
  <c r="J36" i="71"/>
  <c r="I11" i="72" s="1"/>
  <c r="J11" i="72" s="1"/>
  <c r="J12" i="72" s="1"/>
  <c r="H7" i="105"/>
  <c r="F36" i="71"/>
  <c r="C11" i="72" s="1"/>
  <c r="G11" i="72" s="1"/>
  <c r="G13" i="72" s="1"/>
  <c r="H36" i="71"/>
  <c r="D11" i="72" s="1"/>
  <c r="F11" i="72" s="1"/>
  <c r="F12" i="72" s="1"/>
  <c r="H32" i="76"/>
  <c r="H59" i="76"/>
  <c r="J32" i="76"/>
  <c r="J59" i="76"/>
  <c r="H8" i="104"/>
  <c r="H7" i="104"/>
  <c r="H7" i="102"/>
  <c r="H7" i="103"/>
  <c r="H7" i="101"/>
  <c r="H7" i="100"/>
  <c r="H7" i="99"/>
  <c r="H8" i="97"/>
  <c r="H7" i="97"/>
  <c r="H7" i="98"/>
  <c r="H8" i="96"/>
  <c r="H7" i="96"/>
  <c r="H7" i="95"/>
  <c r="H7" i="94"/>
  <c r="E12" i="63"/>
  <c r="E13" i="63" s="1"/>
  <c r="H22" i="62" s="1"/>
  <c r="D58" i="66"/>
  <c r="D57" i="66"/>
  <c r="D56" i="66"/>
  <c r="D55" i="66"/>
  <c r="D54" i="66"/>
  <c r="D53" i="66"/>
  <c r="D52" i="66"/>
  <c r="D51" i="66"/>
  <c r="D50" i="66"/>
  <c r="D49" i="66"/>
  <c r="D48" i="66"/>
  <c r="D47" i="66"/>
  <c r="D46" i="66"/>
  <c r="D45" i="66"/>
  <c r="D44" i="66"/>
  <c r="D43" i="66"/>
  <c r="D42" i="66"/>
  <c r="D41" i="66"/>
  <c r="D40" i="66"/>
  <c r="D39" i="66"/>
  <c r="D38" i="66"/>
  <c r="D37" i="66"/>
  <c r="D36" i="66"/>
  <c r="D35" i="66"/>
  <c r="D34" i="66"/>
  <c r="D33" i="66"/>
  <c r="D32" i="66"/>
  <c r="D31" i="66"/>
  <c r="D30" i="66"/>
  <c r="D29" i="66"/>
  <c r="D28" i="66"/>
  <c r="D27" i="66"/>
  <c r="D26" i="66"/>
  <c r="D25" i="66"/>
  <c r="D24" i="66"/>
  <c r="D23" i="66"/>
  <c r="D22" i="66"/>
  <c r="D21" i="66"/>
  <c r="D20" i="66"/>
  <c r="D19" i="66"/>
  <c r="D18" i="66"/>
  <c r="D17" i="66"/>
  <c r="D16" i="66"/>
  <c r="D15" i="66"/>
  <c r="D59" i="66" s="1"/>
  <c r="E16" i="10" s="1"/>
  <c r="E31" i="10" s="1"/>
  <c r="D14" i="66"/>
  <c r="D13" i="66"/>
  <c r="E59" i="58"/>
  <c r="E59" i="57"/>
  <c r="E60" i="57" s="1"/>
  <c r="E27" i="10"/>
  <c r="P39" i="76"/>
  <c r="P40" i="76"/>
  <c r="P41" i="76" s="1"/>
  <c r="P42" i="76"/>
  <c r="P43" i="76" s="1"/>
  <c r="P44" i="76" s="1"/>
  <c r="P45" i="76" s="1"/>
  <c r="P46" i="76" s="1"/>
  <c r="P47" i="76" s="1"/>
  <c r="P48" i="76" s="1"/>
  <c r="P49" i="76" s="1"/>
  <c r="P50" i="76" s="1"/>
  <c r="P51" i="76" s="1"/>
  <c r="P52" i="76" s="1"/>
  <c r="P53" i="76" s="1"/>
  <c r="P54" i="76" s="1"/>
  <c r="P55" i="76" s="1"/>
  <c r="P56" i="76" s="1"/>
  <c r="P57" i="76" s="1"/>
  <c r="P58" i="76" s="1"/>
  <c r="P15" i="76"/>
  <c r="P16" i="76" s="1"/>
  <c r="P17" i="76" s="1"/>
  <c r="P18" i="76" s="1"/>
  <c r="P19" i="76" s="1"/>
  <c r="P20" i="76" s="1"/>
  <c r="P21" i="76" s="1"/>
  <c r="P22" i="76" s="1"/>
  <c r="P23" i="76" s="1"/>
  <c r="P24" i="76" s="1"/>
  <c r="P25" i="76" s="1"/>
  <c r="P26" i="76" s="1"/>
  <c r="P27" i="76" s="1"/>
  <c r="P28" i="76" s="1"/>
  <c r="P29" i="76" s="1"/>
  <c r="P30" i="76" s="1"/>
  <c r="P31" i="76" s="1"/>
  <c r="P32" i="76" s="1"/>
  <c r="J7" i="76"/>
  <c r="H7" i="71"/>
  <c r="H7" i="89"/>
  <c r="H7" i="85"/>
  <c r="H8" i="84"/>
  <c r="H7" i="84"/>
  <c r="H7" i="83"/>
  <c r="H8" i="88"/>
  <c r="H7" i="88"/>
  <c r="H7" i="87"/>
  <c r="H7" i="86"/>
  <c r="H7" i="82"/>
  <c r="H7" i="81"/>
  <c r="I14" i="85"/>
  <c r="I15" i="85" s="1"/>
  <c r="I16" i="85" s="1"/>
  <c r="I17" i="85" s="1"/>
  <c r="I18" i="85" s="1"/>
  <c r="I19" i="85" s="1"/>
  <c r="I20" i="85" s="1"/>
  <c r="I21" i="85" s="1"/>
  <c r="I22" i="85" s="1"/>
  <c r="I23" i="85" s="1"/>
  <c r="I24" i="85" s="1"/>
  <c r="I25" i="85" s="1"/>
  <c r="I26" i="85" s="1"/>
  <c r="I27" i="85" s="1"/>
  <c r="I28" i="85" s="1"/>
  <c r="I29" i="85" s="1"/>
  <c r="I30" i="85" s="1"/>
  <c r="I31" i="85" s="1"/>
  <c r="I32" i="85" s="1"/>
  <c r="I33" i="85" s="1"/>
  <c r="I34" i="85" s="1"/>
  <c r="I35" i="85" s="1"/>
  <c r="I36" i="85" s="1"/>
  <c r="I37" i="85" s="1"/>
  <c r="I38" i="85" s="1"/>
  <c r="I39" i="85" s="1"/>
  <c r="I40" i="85" s="1"/>
  <c r="I41" i="85" s="1"/>
  <c r="I42" i="85" s="1"/>
  <c r="I43" i="85" s="1"/>
  <c r="I44" i="85" s="1"/>
  <c r="I45" i="85" s="1"/>
  <c r="I46" i="85" s="1"/>
  <c r="I47" i="85" s="1"/>
  <c r="I48" i="85" s="1"/>
  <c r="I49" i="85" s="1"/>
  <c r="I50" i="85" s="1"/>
  <c r="I51" i="85" s="1"/>
  <c r="I52" i="85" s="1"/>
  <c r="I53" i="85" s="1"/>
  <c r="I54" i="85" s="1"/>
  <c r="I55" i="85" s="1"/>
  <c r="I56" i="85" s="1"/>
  <c r="I57" i="85" s="1"/>
  <c r="I58" i="85" s="1"/>
  <c r="I59" i="85" s="1"/>
  <c r="I60" i="85" s="1"/>
  <c r="I61" i="85" s="1"/>
  <c r="I62" i="85" s="1"/>
  <c r="I63" i="85" s="1"/>
  <c r="I64" i="85" s="1"/>
  <c r="I65" i="85" s="1"/>
  <c r="I66" i="85" s="1"/>
  <c r="I67" i="85" s="1"/>
  <c r="I68" i="85" s="1"/>
  <c r="I69" i="85" s="1"/>
  <c r="I70" i="85" s="1"/>
  <c r="I71" i="85" s="1"/>
  <c r="I72" i="85" s="1"/>
  <c r="I73" i="85" s="1"/>
  <c r="I74" i="85" s="1"/>
  <c r="I75" i="85" s="1"/>
  <c r="G8" i="75"/>
  <c r="G7" i="75"/>
  <c r="E53" i="57"/>
  <c r="E58" i="57" s="1"/>
  <c r="G7" i="79"/>
  <c r="G8" i="70"/>
  <c r="G7" i="70"/>
  <c r="E7" i="63"/>
  <c r="E6" i="63"/>
  <c r="C6" i="66"/>
  <c r="E7" i="10"/>
  <c r="G8" i="57"/>
  <c r="G7" i="57"/>
  <c r="G7" i="58"/>
  <c r="G6" i="74"/>
  <c r="C7" i="73"/>
  <c r="C5" i="73"/>
  <c r="C13" i="11"/>
  <c r="C18" i="11"/>
  <c r="C20" i="11" s="1"/>
  <c r="D18" i="11"/>
  <c r="E18" i="11"/>
  <c r="C22" i="11" s="1"/>
  <c r="E26" i="11" s="1"/>
  <c r="F26" i="11" s="1"/>
  <c r="C10" i="11" s="1"/>
  <c r="F18" i="11"/>
  <c r="E27" i="11"/>
  <c r="F27" i="11"/>
  <c r="E28" i="11"/>
  <c r="F28" i="11" s="1"/>
  <c r="F18" i="8"/>
  <c r="H18" i="8"/>
  <c r="I18" i="8" s="1"/>
  <c r="F19" i="8"/>
  <c r="H19" i="8"/>
  <c r="I19" i="8" s="1"/>
  <c r="F20" i="8"/>
  <c r="H20" i="8"/>
  <c r="F21" i="8"/>
  <c r="H21" i="8"/>
  <c r="F22" i="8"/>
  <c r="H22" i="8"/>
  <c r="F23" i="8"/>
  <c r="H23" i="8"/>
  <c r="F24" i="8"/>
  <c r="H24" i="8"/>
  <c r="F25" i="8"/>
  <c r="H25" i="8"/>
  <c r="I25" i="8" s="1"/>
  <c r="F26" i="8"/>
  <c r="I26" i="8" s="1"/>
  <c r="H26" i="8"/>
  <c r="F27" i="8"/>
  <c r="I27" i="8"/>
  <c r="H27" i="8"/>
  <c r="F28" i="8"/>
  <c r="H28" i="8"/>
  <c r="F29" i="8"/>
  <c r="I29" i="8" s="1"/>
  <c r="H29" i="8"/>
  <c r="F30" i="8"/>
  <c r="H30" i="8"/>
  <c r="F31" i="8"/>
  <c r="H31" i="8"/>
  <c r="I31" i="8" s="1"/>
  <c r="F32" i="8"/>
  <c r="I32" i="8" s="1"/>
  <c r="H32" i="8"/>
  <c r="F33" i="8"/>
  <c r="H33" i="8"/>
  <c r="I33" i="8" s="1"/>
  <c r="F34" i="8"/>
  <c r="H34" i="8"/>
  <c r="F35" i="8"/>
  <c r="H35" i="8"/>
  <c r="I35" i="8" s="1"/>
  <c r="F36" i="8"/>
  <c r="H36" i="8"/>
  <c r="F37" i="8"/>
  <c r="H37" i="8"/>
  <c r="F38" i="8"/>
  <c r="I38" i="8" s="1"/>
  <c r="H38" i="8"/>
  <c r="F39" i="8"/>
  <c r="I39" i="8" s="1"/>
  <c r="H39" i="8"/>
  <c r="F40" i="8"/>
  <c r="H40" i="8"/>
  <c r="C41" i="8"/>
  <c r="C13" i="8" s="1"/>
  <c r="G7" i="62"/>
  <c r="E21" i="70"/>
  <c r="B6" i="61"/>
  <c r="C7" i="65" s="1"/>
  <c r="D11" i="73"/>
  <c r="D15" i="73" s="1"/>
  <c r="D19" i="73" s="1"/>
  <c r="D21" i="73" s="1"/>
  <c r="G16" i="57"/>
  <c r="G23" i="57"/>
  <c r="G24" i="57"/>
  <c r="J30" i="57"/>
  <c r="G22" i="57"/>
  <c r="G30" i="57"/>
  <c r="G20" i="58"/>
  <c r="G28" i="58"/>
  <c r="G29" i="58"/>
  <c r="J39" i="58"/>
  <c r="F13" i="1"/>
  <c r="F15" i="1"/>
  <c r="G27" i="58"/>
  <c r="G27" i="57"/>
  <c r="G15" i="1"/>
  <c r="J32" i="58"/>
  <c r="G31" i="57"/>
  <c r="G16" i="58"/>
  <c r="J26" i="57"/>
  <c r="L27" i="5"/>
  <c r="G39" i="57"/>
  <c r="G21" i="58"/>
  <c r="J24" i="58"/>
  <c r="J40" i="57"/>
  <c r="G18" i="57"/>
  <c r="G19" i="57"/>
  <c r="J23" i="58"/>
  <c r="G40" i="57"/>
  <c r="G16" i="1"/>
  <c r="G32" i="57"/>
  <c r="G38" i="57"/>
  <c r="G26" i="57"/>
  <c r="F19" i="1"/>
  <c r="G40" i="79"/>
  <c r="I21" i="8"/>
  <c r="L31" i="5"/>
  <c r="J18" i="57"/>
  <c r="I36" i="8"/>
  <c r="G31" i="1"/>
  <c r="J38" i="57"/>
  <c r="J22" i="57"/>
  <c r="G30" i="58"/>
  <c r="G22" i="58"/>
  <c r="J33" i="58"/>
  <c r="J25" i="58"/>
  <c r="J17" i="58"/>
  <c r="J32" i="57"/>
  <c r="J28" i="57"/>
  <c r="J24" i="57"/>
  <c r="J20" i="57"/>
  <c r="J16" i="57"/>
  <c r="J38" i="58"/>
  <c r="J18" i="58"/>
  <c r="J29" i="57"/>
  <c r="J25" i="57"/>
  <c r="J21" i="57"/>
  <c r="J17" i="57"/>
  <c r="J25" i="79"/>
  <c r="J17" i="79"/>
  <c r="G19" i="1"/>
  <c r="L32" i="5"/>
  <c r="G26" i="58"/>
  <c r="J20" i="79"/>
  <c r="G29" i="57"/>
  <c r="G21" i="57"/>
  <c r="J39" i="57"/>
  <c r="J31" i="57"/>
  <c r="J27" i="57"/>
  <c r="J23" i="57"/>
  <c r="J19" i="57"/>
  <c r="E38" i="76"/>
  <c r="E42" i="76"/>
  <c r="E52" i="76"/>
  <c r="E49" i="76"/>
  <c r="E58" i="76"/>
  <c r="F54" i="76"/>
  <c r="E50" i="76"/>
  <c r="E48" i="76"/>
  <c r="F14" i="1"/>
  <c r="G19" i="79"/>
  <c r="J19" i="79"/>
  <c r="G30" i="79"/>
  <c r="H8" i="87"/>
  <c r="H8" i="95"/>
  <c r="H8" i="102"/>
  <c r="G7" i="74"/>
  <c r="C7" i="66"/>
  <c r="H8" i="81"/>
  <c r="H8" i="89"/>
  <c r="H8" i="100"/>
  <c r="H8" i="105"/>
  <c r="H8" i="98"/>
  <c r="G7" i="1"/>
  <c r="G14" i="1"/>
  <c r="G8" i="79"/>
  <c r="H8" i="83"/>
  <c r="G8" i="58"/>
  <c r="H8" i="86"/>
  <c r="J8" i="76"/>
  <c r="H8" i="94"/>
  <c r="H8" i="103"/>
  <c r="E8" i="10"/>
  <c r="H8" i="85"/>
  <c r="H8" i="99"/>
  <c r="G8" i="62"/>
  <c r="H8" i="82"/>
  <c r="H8" i="71"/>
  <c r="H8" i="101"/>
  <c r="G21" i="79"/>
  <c r="G25" i="79"/>
  <c r="G17" i="79"/>
  <c r="J43" i="79"/>
  <c r="G20" i="79"/>
  <c r="J28" i="79"/>
  <c r="G28" i="79"/>
  <c r="E46" i="76"/>
  <c r="F29" i="76"/>
  <c r="F27" i="76"/>
  <c r="F25" i="76"/>
  <c r="F23" i="76"/>
  <c r="F21" i="76"/>
  <c r="F17" i="76"/>
  <c r="F15" i="76"/>
  <c r="H12" i="74"/>
  <c r="E52" i="79"/>
  <c r="J40" i="79"/>
  <c r="I23" i="8"/>
  <c r="J22" i="1"/>
  <c r="E18" i="76"/>
  <c r="F18" i="76"/>
  <c r="E22" i="76"/>
  <c r="F22" i="76"/>
  <c r="E26" i="76"/>
  <c r="F26" i="76"/>
  <c r="E30" i="76"/>
  <c r="F30" i="76"/>
  <c r="E20" i="76"/>
  <c r="E58" i="58"/>
  <c r="E60" i="58" s="1"/>
  <c r="J38" i="79"/>
  <c r="G38" i="79"/>
  <c r="G23" i="79"/>
  <c r="J23" i="79"/>
  <c r="G18" i="79"/>
  <c r="J18" i="79"/>
  <c r="J16" i="79"/>
  <c r="G16" i="79"/>
  <c r="J26" i="79"/>
  <c r="G26" i="79"/>
  <c r="J24" i="79"/>
  <c r="G24" i="79"/>
  <c r="G31" i="79"/>
  <c r="J31" i="79"/>
  <c r="J22" i="79"/>
  <c r="G22" i="79"/>
  <c r="G39" i="79"/>
  <c r="J39" i="79"/>
  <c r="J32" i="79"/>
  <c r="G32" i="79"/>
  <c r="J29" i="79"/>
  <c r="G29" i="79"/>
  <c r="G27" i="79"/>
  <c r="J27" i="79"/>
  <c r="I33" i="5"/>
  <c r="L40" i="5"/>
  <c r="L23" i="5"/>
  <c r="L29" i="5"/>
  <c r="L19" i="5"/>
  <c r="L39" i="5"/>
  <c r="L30" i="5"/>
  <c r="L28" i="5"/>
  <c r="L26" i="5"/>
  <c r="L22" i="5"/>
  <c r="L53" i="5" s="1"/>
  <c r="L20" i="5"/>
  <c r="L18" i="5"/>
  <c r="F11" i="1"/>
  <c r="J34" i="5" l="1"/>
  <c r="J35" i="5" s="1"/>
  <c r="J36" i="5" s="1"/>
  <c r="J37" i="5" s="1"/>
  <c r="J38" i="5" s="1"/>
  <c r="J39" i="5"/>
  <c r="J40" i="5" s="1"/>
  <c r="J41" i="5" s="1"/>
  <c r="J42" i="5" s="1"/>
  <c r="J43" i="5" s="1"/>
  <c r="J44" i="5" s="1"/>
  <c r="J45" i="5" s="1"/>
  <c r="J46" i="5" s="1"/>
  <c r="J47" i="5" s="1"/>
  <c r="J48" i="5" s="1"/>
  <c r="J49" i="5" s="1"/>
  <c r="J50" i="5" s="1"/>
  <c r="J51" i="5" s="1"/>
  <c r="J52" i="5" s="1"/>
  <c r="J53" i="5" s="1"/>
  <c r="J54" i="5" s="1"/>
  <c r="J55" i="5" s="1"/>
  <c r="J56" i="5" s="1"/>
  <c r="J57" i="5" s="1"/>
  <c r="E32" i="76"/>
  <c r="F26" i="74" s="1"/>
  <c r="I37" i="8"/>
  <c r="G44" i="79"/>
  <c r="F14" i="76"/>
  <c r="F51" i="76"/>
  <c r="C32" i="1"/>
  <c r="F19" i="76"/>
  <c r="F43" i="76"/>
  <c r="E40" i="76"/>
  <c r="E44" i="76"/>
  <c r="E56" i="76"/>
  <c r="I34" i="8"/>
  <c r="F16" i="76"/>
  <c r="E31" i="76"/>
  <c r="E24" i="76"/>
  <c r="I20" i="8"/>
  <c r="H32" i="62"/>
  <c r="E15" i="63"/>
  <c r="E28" i="76"/>
  <c r="I30" i="8"/>
  <c r="I24" i="8"/>
  <c r="I41" i="8" s="1"/>
  <c r="C10" i="8" s="1"/>
  <c r="I22" i="8"/>
  <c r="I40" i="8"/>
  <c r="I28" i="8"/>
  <c r="H23" i="62"/>
  <c r="H24" i="62" s="1"/>
  <c r="D40" i="75" s="1"/>
  <c r="G40" i="75" s="1"/>
  <c r="E17" i="63"/>
  <c r="H27" i="62" s="1"/>
  <c r="E16" i="63"/>
  <c r="H28" i="62" s="1"/>
  <c r="H29" i="62" s="1"/>
  <c r="E60" i="5"/>
  <c r="J44" i="79"/>
  <c r="G53" i="57"/>
  <c r="G54" i="57" s="1"/>
  <c r="D14" i="65" s="1"/>
  <c r="I53" i="5"/>
  <c r="I56" i="5" s="1"/>
  <c r="D12" i="65" s="1"/>
  <c r="J14" i="1"/>
  <c r="J16" i="1"/>
  <c r="G18" i="1"/>
  <c r="F18" i="1"/>
  <c r="F25" i="1"/>
  <c r="L25" i="1"/>
  <c r="J21" i="1"/>
  <c r="L21" i="1"/>
  <c r="G45" i="79"/>
  <c r="D15" i="65" s="1"/>
  <c r="J53" i="57"/>
  <c r="G53" i="58"/>
  <c r="G54" i="58" s="1"/>
  <c r="D13" i="65" s="1"/>
  <c r="J53" i="58"/>
  <c r="L19" i="1"/>
  <c r="F30" i="1"/>
  <c r="L30" i="1"/>
  <c r="F31" i="1"/>
  <c r="L31" i="1"/>
  <c r="F29" i="1"/>
  <c r="L29" i="1"/>
  <c r="F28" i="1"/>
  <c r="L28" i="1"/>
  <c r="G27" i="1"/>
  <c r="F27" i="1"/>
  <c r="J27" i="1"/>
  <c r="G26" i="1"/>
  <c r="F26" i="1"/>
  <c r="J26" i="1"/>
  <c r="G25" i="1"/>
  <c r="G24" i="1"/>
  <c r="G20" i="1"/>
  <c r="L18" i="1"/>
  <c r="F20" i="1"/>
  <c r="J20" i="1"/>
  <c r="D30" i="65"/>
  <c r="H53" i="58"/>
  <c r="H54" i="58" s="1"/>
  <c r="H55" i="58" s="1"/>
  <c r="H56" i="58" s="1"/>
  <c r="H57" i="58" s="1"/>
  <c r="H42" i="58"/>
  <c r="H43" i="58" s="1"/>
  <c r="H44" i="58" s="1"/>
  <c r="H45" i="58" s="1"/>
  <c r="H46" i="58" s="1"/>
  <c r="H47" i="58" s="1"/>
  <c r="H48" i="58" s="1"/>
  <c r="H49" i="58" s="1"/>
  <c r="H50" i="58" s="1"/>
  <c r="H51" i="58" s="1"/>
  <c r="H52" i="58" s="1"/>
  <c r="D32" i="1"/>
  <c r="F41" i="76"/>
  <c r="E25" i="10"/>
  <c r="E29" i="10" s="1"/>
  <c r="F55" i="76"/>
  <c r="F47" i="76"/>
  <c r="F39" i="76"/>
  <c r="E57" i="76"/>
  <c r="E53" i="76"/>
  <c r="E45" i="76"/>
  <c r="E14" i="63"/>
  <c r="H33" i="62" s="1"/>
  <c r="H34" i="62" s="1"/>
  <c r="D24" i="65" s="1"/>
  <c r="D34" i="65" s="1"/>
  <c r="L12" i="1"/>
  <c r="L32" i="1" s="1"/>
  <c r="K35" i="1" s="1"/>
  <c r="D17" i="65" s="1"/>
  <c r="F22" i="1"/>
  <c r="G22" i="1"/>
  <c r="J13" i="1"/>
  <c r="D31" i="65"/>
  <c r="J19" i="1"/>
  <c r="G7" i="72"/>
  <c r="H8" i="5"/>
  <c r="J30" i="1"/>
  <c r="J31" i="1"/>
  <c r="J29" i="1"/>
  <c r="G23" i="1"/>
  <c r="F23" i="1"/>
  <c r="J23" i="1"/>
  <c r="G21" i="1"/>
  <c r="F59" i="76" l="1"/>
  <c r="G27" i="74" s="1"/>
  <c r="F32" i="76"/>
  <c r="G26" i="74" s="1"/>
  <c r="D35" i="75"/>
  <c r="D25" i="75"/>
  <c r="G25" i="75" s="1"/>
  <c r="D42" i="75"/>
  <c r="G42" i="75" s="1"/>
  <c r="D28" i="75"/>
  <c r="G28" i="75" s="1"/>
  <c r="D20" i="75"/>
  <c r="G20" i="75" s="1"/>
  <c r="D36" i="75"/>
  <c r="G36" i="75" s="1"/>
  <c r="D30" i="75"/>
  <c r="G30" i="75" s="1"/>
  <c r="D16" i="75"/>
  <c r="G16" i="75" s="1"/>
  <c r="D22" i="75"/>
  <c r="G22" i="75" s="1"/>
  <c r="D27" i="75"/>
  <c r="G27" i="75" s="1"/>
  <c r="D38" i="75"/>
  <c r="G38" i="75" s="1"/>
  <c r="D41" i="75"/>
  <c r="G41" i="75" s="1"/>
  <c r="D17" i="75"/>
  <c r="G17" i="75" s="1"/>
  <c r="D31" i="75"/>
  <c r="G31" i="75" s="1"/>
  <c r="D18" i="75"/>
  <c r="G18" i="75" s="1"/>
  <c r="D29" i="75"/>
  <c r="G29" i="75" s="1"/>
  <c r="D23" i="75"/>
  <c r="G23" i="75" s="1"/>
  <c r="D24" i="75"/>
  <c r="G24" i="75" s="1"/>
  <c r="D15" i="75"/>
  <c r="G15" i="75" s="1"/>
  <c r="D43" i="75"/>
  <c r="G43" i="75" s="1"/>
  <c r="D26" i="75"/>
  <c r="G26" i="75" s="1"/>
  <c r="D46" i="75"/>
  <c r="G46" i="75" s="1"/>
  <c r="D19" i="75"/>
  <c r="G19" i="75" s="1"/>
  <c r="D45" i="75"/>
  <c r="G45" i="75" s="1"/>
  <c r="D39" i="75"/>
  <c r="G39" i="75" s="1"/>
  <c r="D21" i="75"/>
  <c r="G21" i="75" s="1"/>
  <c r="D44" i="75"/>
  <c r="G44" i="75" s="1"/>
  <c r="D37" i="75"/>
  <c r="G37" i="75" s="1"/>
  <c r="G35" i="75"/>
  <c r="J32" i="1"/>
  <c r="K34" i="1" s="1"/>
  <c r="D16" i="65" s="1"/>
  <c r="F32" i="1"/>
  <c r="F34" i="1" s="1"/>
  <c r="D11" i="65" s="1"/>
  <c r="D28" i="65"/>
  <c r="D29" i="65"/>
  <c r="G32" i="1"/>
  <c r="G36" i="1" s="1"/>
  <c r="D10" i="65" s="1"/>
  <c r="E59" i="76"/>
  <c r="F27" i="74" s="1"/>
  <c r="F28" i="74" s="1"/>
  <c r="H10" i="74" s="1"/>
  <c r="H16" i="74" l="1"/>
  <c r="H18" i="74" s="1"/>
  <c r="H19" i="74" s="1"/>
  <c r="G28" i="74"/>
  <c r="H11" i="74" s="1"/>
  <c r="G32" i="75"/>
  <c r="D37" i="65" s="1"/>
  <c r="G47" i="75"/>
  <c r="D38" i="65" s="1"/>
  <c r="D32" i="65"/>
  <c r="D33" i="65" s="1"/>
  <c r="D20" i="65"/>
  <c r="D18" i="65"/>
  <c r="D35" i="65" l="1"/>
  <c r="D23" i="65"/>
  <c r="D26" i="65" s="1"/>
  <c r="D40" i="65" l="1"/>
  <c r="D43" i="65" s="1"/>
  <c r="D42" i="65"/>
  <c r="D45" i="65" l="1"/>
  <c r="G6" i="70" l="1"/>
  <c r="G6" i="62"/>
  <c r="C6" i="73"/>
  <c r="B5" i="61"/>
  <c r="H6" i="101" s="1"/>
  <c r="E5" i="63"/>
  <c r="B11" i="63"/>
  <c r="H6" i="97" l="1"/>
  <c r="H6" i="83"/>
  <c r="H6" i="102"/>
  <c r="C5" i="66"/>
  <c r="H6" i="82"/>
  <c r="H6" i="85"/>
  <c r="H6" i="94"/>
  <c r="H6" i="100"/>
  <c r="H6" i="104"/>
  <c r="G6" i="57"/>
  <c r="G5" i="72"/>
  <c r="E6" i="10"/>
  <c r="H6" i="81"/>
  <c r="H6" i="88"/>
  <c r="J6" i="76"/>
  <c r="H6" i="99"/>
  <c r="C6" i="65"/>
  <c r="H6" i="98"/>
  <c r="G6" i="58"/>
  <c r="H6" i="5"/>
  <c r="G5" i="1"/>
  <c r="G6" i="75"/>
  <c r="H6" i="87"/>
  <c r="H6" i="71"/>
  <c r="H6" i="96"/>
  <c r="H6" i="103"/>
  <c r="G5" i="74"/>
  <c r="H6" i="84"/>
  <c r="H6" i="105"/>
  <c r="G6" i="79"/>
  <c r="H6" i="86"/>
  <c r="H6" i="89"/>
  <c r="H6" i="95"/>
</calcChain>
</file>

<file path=xl/sharedStrings.xml><?xml version="1.0" encoding="utf-8"?>
<sst xmlns="http://schemas.openxmlformats.org/spreadsheetml/2006/main" count="3866" uniqueCount="1165">
  <si>
    <t>IEP Penetration Rate%</t>
  </si>
  <si>
    <t>Worksheet # 3B</t>
  </si>
  <si>
    <r>
      <t xml:space="preserve">Source: </t>
    </r>
    <r>
      <rPr>
        <sz val="12"/>
        <rFont val="Arial Narrow"/>
        <family val="2"/>
      </rPr>
      <t xml:space="preserve">Amount Reported on ED001, Schedule #4, Line 409, Col.2 </t>
    </r>
    <r>
      <rPr>
        <i/>
        <sz val="12"/>
        <rFont val="Arial Narrow"/>
        <family val="2"/>
      </rPr>
      <t xml:space="preserve"> (Special Ed per CGS 10-76f)</t>
    </r>
  </si>
  <si>
    <r>
      <t xml:space="preserve">Amount Reported on ED001, Schedule #4, Line 409, Col.2 </t>
    </r>
    <r>
      <rPr>
        <i/>
        <sz val="10"/>
        <rFont val="Arial Narrow"/>
        <family val="2"/>
      </rPr>
      <t>(Special Ed per CGS 10-76f)</t>
    </r>
  </si>
  <si>
    <t>Special Education Transportation</t>
  </si>
  <si>
    <t xml:space="preserve">September Quarter </t>
  </si>
  <si>
    <t xml:space="preserve">December Quarter </t>
  </si>
  <si>
    <t xml:space="preserve">March Quarter </t>
  </si>
  <si>
    <t>Annual Average Specialized Transportation Rate %</t>
  </si>
  <si>
    <t>Total</t>
  </si>
  <si>
    <t>Annual Average Special Education Medicaid Eligibility Rate %</t>
  </si>
  <si>
    <t>ACC: Specialized Transportation Amount Reimbursable through Medicaid:</t>
  </si>
  <si>
    <t>Complete highlighted columns</t>
  </si>
  <si>
    <r>
      <t xml:space="preserve">Per SPA, </t>
    </r>
    <r>
      <rPr>
        <i/>
        <sz val="10"/>
        <rFont val="Arial Narrow"/>
        <family val="2"/>
      </rPr>
      <t xml:space="preserve">The Medicaid penetration rate is the </t>
    </r>
    <r>
      <rPr>
        <i/>
        <sz val="10"/>
        <color indexed="10"/>
        <rFont val="Arial Narrow"/>
        <family val="2"/>
      </rPr>
      <t xml:space="preserve">average of the </t>
    </r>
    <r>
      <rPr>
        <i/>
        <sz val="10"/>
        <rFont val="Arial Narrow"/>
        <family val="2"/>
      </rPr>
      <t xml:space="preserve">number of Medicaid enrolled students with an Individualized Education Plan (IEP) </t>
    </r>
    <r>
      <rPr>
        <i/>
        <sz val="10"/>
        <color indexed="10"/>
        <rFont val="Arial Narrow"/>
        <family val="2"/>
      </rPr>
      <t>as of the 5</t>
    </r>
    <r>
      <rPr>
        <i/>
        <vertAlign val="superscript"/>
        <sz val="10"/>
        <color indexed="10"/>
        <rFont val="Arial Narrow"/>
        <family val="2"/>
      </rPr>
      <t>th</t>
    </r>
    <r>
      <rPr>
        <i/>
        <sz val="10"/>
        <color indexed="10"/>
        <rFont val="Arial Narrow"/>
        <family val="2"/>
      </rPr>
      <t xml:space="preserve"> day after the start of a quarter </t>
    </r>
    <r>
      <rPr>
        <i/>
        <sz val="10"/>
        <rFont val="Arial Narrow"/>
        <family val="2"/>
      </rPr>
      <t xml:space="preserve">divided by the </t>
    </r>
    <r>
      <rPr>
        <i/>
        <sz val="10"/>
        <color indexed="10"/>
        <rFont val="Arial Narrow"/>
        <family val="2"/>
      </rPr>
      <t xml:space="preserve">average of the </t>
    </r>
    <r>
      <rPr>
        <i/>
        <sz val="10"/>
        <rFont val="Arial Narrow"/>
        <family val="2"/>
      </rPr>
      <t xml:space="preserve">total number of students with an IEP on the same day. </t>
    </r>
    <r>
      <rPr>
        <i/>
        <sz val="10"/>
        <color indexed="10"/>
        <rFont val="Arial Narrow"/>
        <family val="2"/>
      </rPr>
      <t xml:space="preserve">For the purpose of the SBCH program the following are the three quarters September-November; December-February; March-June. </t>
    </r>
  </si>
  <si>
    <t>Capital Costs</t>
  </si>
  <si>
    <t xml:space="preserve">acquisition cost </t>
  </si>
  <si>
    <t>Building Allowance %</t>
  </si>
  <si>
    <t>School buildings including building’s components</t>
  </si>
  <si>
    <t xml:space="preserve">Improvements to buildings including building components (such as plumbing, heating, ventilation, or air conditioning) </t>
  </si>
  <si>
    <t xml:space="preserve">Improvements to land (such as paving, fences, or sidewalks) </t>
  </si>
  <si>
    <t>Building Allowance Cost Reimbursable through Medicaid</t>
  </si>
  <si>
    <t>ED001 Coding</t>
  </si>
  <si>
    <t>DME</t>
  </si>
  <si>
    <t>TRN-021</t>
  </si>
  <si>
    <t>TRN-022</t>
  </si>
  <si>
    <t>Amount</t>
  </si>
  <si>
    <t>Other Supplies and Materials</t>
  </si>
  <si>
    <t>Medicaid Billing Personnel</t>
  </si>
  <si>
    <t>Compensation Amount</t>
  </si>
  <si>
    <t>Special EducationTransportation Drivers/Van Drivers</t>
  </si>
  <si>
    <t>Special EducationTransportation Monitors</t>
  </si>
  <si>
    <t>Line #</t>
  </si>
  <si>
    <t>Audiologist's Assistant</t>
  </si>
  <si>
    <t>Assistive Technology Consultant</t>
  </si>
  <si>
    <t>Audiometrist</t>
  </si>
  <si>
    <t>Occupational Therapy Assistant (COTA)</t>
  </si>
  <si>
    <t xml:space="preserve">Position Title Code </t>
  </si>
  <si>
    <t xml:space="preserve"> Direct Services Providers - Position Titles</t>
  </si>
  <si>
    <t>Activity  Code</t>
  </si>
  <si>
    <t>Psychologist, licensed</t>
  </si>
  <si>
    <t>Physical Therapist, licensed</t>
  </si>
  <si>
    <t xml:space="preserve">Nurse-APRN,  licensed </t>
  </si>
  <si>
    <t xml:space="preserve">Nurse-LPN,  licensed </t>
  </si>
  <si>
    <t xml:space="preserve">Nurse-RN,  licensed </t>
  </si>
  <si>
    <t xml:space="preserve">Occupational Therapist, licensed </t>
  </si>
  <si>
    <t xml:space="preserve">Occupational Therapy Assistants,  licensed </t>
  </si>
  <si>
    <t>Optometrist, licensed</t>
  </si>
  <si>
    <t xml:space="preserve">Osteopaths, licensed </t>
  </si>
  <si>
    <t xml:space="preserve">Physician Assistant, licensed </t>
  </si>
  <si>
    <t>Physician, licensed</t>
  </si>
  <si>
    <t>Podiatrist, licensed</t>
  </si>
  <si>
    <t>Psychiatrist, licensed</t>
  </si>
  <si>
    <t>K</t>
  </si>
  <si>
    <t>Code</t>
  </si>
  <si>
    <t>Respiratory Care Practitioners, licensed (Respiratory Therapist)</t>
  </si>
  <si>
    <t>Psychologists, SDE Certified School</t>
  </si>
  <si>
    <t>Social Worker, DPH licensed independent</t>
  </si>
  <si>
    <t xml:space="preserve">Speech Pathologists (therapist), licensed </t>
  </si>
  <si>
    <t>Audiology-hearing service</t>
  </si>
  <si>
    <t>Audiology-hearing screening</t>
  </si>
  <si>
    <t>SBCH Service description</t>
  </si>
  <si>
    <t>Assistive Technology Assessment</t>
  </si>
  <si>
    <t>Medical Services-screening</t>
  </si>
  <si>
    <t>Assessments-unlisted evaluation and management</t>
  </si>
  <si>
    <t>Optometric Service-Vision  miscellaneous</t>
  </si>
  <si>
    <t>Physical Therapy - Evaluation</t>
  </si>
  <si>
    <t>Physical Therapy - individual therapeutic procedure</t>
  </si>
  <si>
    <t>Physical Therapy - group therapeutic procedure</t>
  </si>
  <si>
    <t>Speech and Language - evaluation</t>
  </si>
  <si>
    <t>Speech and Language - individual treatment procedure</t>
  </si>
  <si>
    <t>Speech and Language - group treatment procedure</t>
  </si>
  <si>
    <t>Psychological and Counseling Service- Psychological testing, interpretation, reporting</t>
  </si>
  <si>
    <t>Nursing Services - APRN or RN</t>
  </si>
  <si>
    <t>Nursing Services - LPN or LVN</t>
  </si>
  <si>
    <t>Occupational Therapy - Evaluation</t>
  </si>
  <si>
    <t>Occupational Therapy - individual therapeutic procedure or exercise</t>
  </si>
  <si>
    <t>Occupational Therapy - group therapeutic procedure or exercise</t>
  </si>
  <si>
    <t>Audiologist's  Assistant</t>
  </si>
  <si>
    <t>FB-022</t>
  </si>
  <si>
    <t>Purchased Services</t>
  </si>
  <si>
    <t>PS-021</t>
  </si>
  <si>
    <t>PS-022</t>
  </si>
  <si>
    <t>PS-030</t>
  </si>
  <si>
    <t>PS-031</t>
  </si>
  <si>
    <t>Cost Report Wks # ref</t>
  </si>
  <si>
    <t>DSC=TS;                                Medicaid Billing=100%</t>
  </si>
  <si>
    <t>Medicaid Reimbursable Purchased Direct Services Cost</t>
  </si>
  <si>
    <t>PS-040</t>
  </si>
  <si>
    <t>PS-050</t>
  </si>
  <si>
    <t>PS-060</t>
  </si>
  <si>
    <t>PS-070</t>
  </si>
  <si>
    <t>PS-080</t>
  </si>
  <si>
    <t>PS-090</t>
  </si>
  <si>
    <t>PS-100</t>
  </si>
  <si>
    <t>PS-700</t>
  </si>
  <si>
    <t>Purchased Property Services</t>
  </si>
  <si>
    <t>Paraproffesionals</t>
  </si>
  <si>
    <t>Teachers</t>
  </si>
  <si>
    <t>BCBA</t>
  </si>
  <si>
    <t>Behavioral Specialist</t>
  </si>
  <si>
    <t>Braillist</t>
  </si>
  <si>
    <t>Chair/NBHS SPED Dept</t>
  </si>
  <si>
    <t>District Wide Consultants</t>
  </si>
  <si>
    <t>Health Aides</t>
  </si>
  <si>
    <t xml:space="preserve">Instructional Assistants </t>
  </si>
  <si>
    <t>Job Coaches</t>
  </si>
  <si>
    <t>Office Professionals</t>
  </si>
  <si>
    <t>PPT Facilitators(Principals &amp; Ass't Principals)</t>
  </si>
  <si>
    <t>PPT monitors</t>
  </si>
  <si>
    <r>
      <t xml:space="preserve">Total federal share of CPE                                                         </t>
    </r>
    <r>
      <rPr>
        <sz val="12"/>
        <rFont val="Times"/>
        <family val="1"/>
      </rPr>
      <t xml:space="preserve"> (multiply Line 1 by Line 2)</t>
    </r>
  </si>
  <si>
    <t xml:space="preserve"> DSP Medicaid Reimbursable   Fringe Benefits      (Col 5*Col 4)</t>
  </si>
  <si>
    <t xml:space="preserve"> DSP Medicaid Reimbursable   S&amp;W                    (Col 5*Col 3)</t>
  </si>
  <si>
    <t>S/T   Admin Support Medicaid Allowable Cost</t>
  </si>
  <si>
    <t>Admin Support  Salary and Wages</t>
  </si>
  <si>
    <t>Admin Support  F/B</t>
  </si>
  <si>
    <t xml:space="preserve">  Admin Support Medicaid Reimbursable Fringe Benefits      (Col 5*Col 4)</t>
  </si>
  <si>
    <t xml:space="preserve"> Admin Support Medicaid Reimbursable   S&amp;W                    (Col 5*Col 3)</t>
  </si>
  <si>
    <r>
      <t>To:  Certification</t>
    </r>
    <r>
      <rPr>
        <b/>
        <u/>
        <sz val="12"/>
        <rFont val="Times New Roman"/>
        <family val="1"/>
      </rPr>
      <t xml:space="preserve"> Line 15.1---&gt;</t>
    </r>
  </si>
  <si>
    <t>Allowed Durable Medical Equipment Detail of items included in an IEP of a Medicaid Eligible Student</t>
  </si>
  <si>
    <t>Total Cost of allowed DME items prescribed in an IEP of a Medicaid Eligible Student</t>
  </si>
  <si>
    <t>Listing of allowed DME items prescribed in an IEP of a Medicaid Eligible Student</t>
  </si>
  <si>
    <t>All Other Equipment</t>
  </si>
  <si>
    <t>Transportation Monitors Alloction</t>
  </si>
  <si>
    <t>Col #10</t>
  </si>
  <si>
    <t>Col #11</t>
  </si>
  <si>
    <t>Col #12</t>
  </si>
  <si>
    <t>Col #13</t>
  </si>
  <si>
    <t>Paid Salary/ Compensation Amount Allocatd to Transportation  (Col.6 x Col.9)</t>
  </si>
  <si>
    <t>Fringe Benefits (Employee Benefits) Amount   Allocatd to Transportation (Col.8 x Col.9)</t>
  </si>
  <si>
    <r>
      <t xml:space="preserve">Does Transportation Monitor provide other duties besides riding on the bus with students
</t>
    </r>
    <r>
      <rPr>
        <sz val="8"/>
        <color indexed="10"/>
        <rFont val="Times New Roman"/>
        <family val="1"/>
      </rPr>
      <t>(enter Yes or No)</t>
    </r>
  </si>
  <si>
    <r>
      <t xml:space="preserve">Fringe Benefits ED001, Schedule # </t>
    </r>
    <r>
      <rPr>
        <sz val="8"/>
        <color indexed="10"/>
        <rFont val="Times New Roman"/>
        <family val="1"/>
      </rPr>
      <t>(enter only schedule number from ED001 report)</t>
    </r>
  </si>
  <si>
    <t xml:space="preserve">Record of how many hours a day Transportation Monitor spend on the bus with students </t>
  </si>
  <si>
    <t>Record Transportation Monitor's weekly paid hours</t>
  </si>
  <si>
    <r>
      <t xml:space="preserve">Record of how many paid days are captured under the salary recorded in column #6 </t>
    </r>
    <r>
      <rPr>
        <sz val="8"/>
        <color indexed="10"/>
        <rFont val="Times New Roman"/>
        <family val="1"/>
      </rPr>
      <t xml:space="preserve">(enter actual days or 181 if days paid are equyal to school year days) </t>
    </r>
  </si>
  <si>
    <t>Transportation Drivers/Van Drivers Alloction</t>
  </si>
  <si>
    <r>
      <t>source:</t>
    </r>
    <r>
      <rPr>
        <i/>
        <sz val="9"/>
        <rFont val="Times New Roman"/>
        <family val="1"/>
      </rPr>
      <t xml:space="preserve"> </t>
    </r>
    <r>
      <rPr>
        <b/>
        <u/>
        <sz val="9"/>
        <color indexed="10"/>
        <rFont val="Times New Roman"/>
        <family val="1"/>
      </rPr>
      <t>21-REGISTER-Transport S&amp;W, FB</t>
    </r>
  </si>
  <si>
    <r>
      <t xml:space="preserve">Total Certified Public Expenditure (CPE)                                                                                              </t>
    </r>
    <r>
      <rPr>
        <sz val="12"/>
        <rFont val="Times"/>
        <family val="1"/>
      </rPr>
      <t xml:space="preserve">             source: Certification, Line 19</t>
    </r>
  </si>
  <si>
    <r>
      <t xml:space="preserve">Total Interim Claims                                                                      </t>
    </r>
    <r>
      <rPr>
        <sz val="12"/>
        <rFont val="Times"/>
        <family val="1"/>
      </rPr>
      <t>source: MMIS</t>
    </r>
  </si>
  <si>
    <r>
      <t xml:space="preserve">Settlement (due State)                                                                                                      </t>
    </r>
    <r>
      <rPr>
        <sz val="12"/>
        <rFont val="Times"/>
        <family val="1"/>
      </rPr>
      <t xml:space="preserve"> (Line 3 minus Line 4)</t>
    </r>
  </si>
  <si>
    <t>Page 8</t>
  </si>
  <si>
    <t>Page 9</t>
  </si>
  <si>
    <t>Page 10</t>
  </si>
  <si>
    <t>Page 11</t>
  </si>
  <si>
    <t>Page 12</t>
  </si>
  <si>
    <t>Page 13</t>
  </si>
  <si>
    <t>Page 14</t>
  </si>
  <si>
    <r>
      <t>To:  Certification</t>
    </r>
    <r>
      <rPr>
        <b/>
        <u/>
        <sz val="12"/>
        <rFont val="Times New Roman"/>
        <family val="1"/>
      </rPr>
      <t xml:space="preserve"> Line 16---&gt;</t>
    </r>
  </si>
  <si>
    <t>Page 16</t>
  </si>
  <si>
    <t>Page 17</t>
  </si>
  <si>
    <t>Depreciation  (Allowance) Building and Improvements; To:  Certification Line 18---&gt;</t>
  </si>
  <si>
    <t>Depreciation  (Allowance) Equipment; To:  Certification Line 17---&gt;</t>
  </si>
  <si>
    <t>Page 18</t>
  </si>
  <si>
    <t>Reading Specialist</t>
  </si>
  <si>
    <t>Sign Language Interpretor</t>
  </si>
  <si>
    <t>Special Education Aides</t>
  </si>
  <si>
    <t>Special Education/ Special Services  Coordinators/ SPED Services providers</t>
  </si>
  <si>
    <t>SPED Data Manager</t>
  </si>
  <si>
    <t>SPED out-of-district Liaison</t>
  </si>
  <si>
    <t>SPED Program Specialist</t>
  </si>
  <si>
    <t>Support Staff</t>
  </si>
  <si>
    <t>Teachers: Preschool, Hearing Impaired Programs, Special Education Teachers</t>
  </si>
  <si>
    <t>Teaching Assistants /Educational Assistants /Instructional Assistants/ABAA's</t>
  </si>
  <si>
    <t>Clerical: Central Office, SPED, School Based, BOE</t>
  </si>
  <si>
    <t>Paraprofessionals (FT, PT, Interns, Clerical Paraprofessionals)</t>
  </si>
  <si>
    <t>OSM-001</t>
  </si>
  <si>
    <t>PPS-001</t>
  </si>
  <si>
    <t>Other Supplies and Materials-Direct Services</t>
  </si>
  <si>
    <t>Purchased Property Services-Direct Services</t>
  </si>
  <si>
    <t>FB-900</t>
  </si>
  <si>
    <t>PPS-700</t>
  </si>
  <si>
    <t>Worksheet # 4</t>
  </si>
  <si>
    <t>PS-900</t>
  </si>
  <si>
    <t>Other non-Medicaid Job Titles</t>
  </si>
  <si>
    <t>Administration Titles</t>
  </si>
  <si>
    <t>Tutors / Special Education Tutor</t>
  </si>
  <si>
    <t>Psychological &amp; Counseling Service-psychiatric diagnostic interview</t>
  </si>
  <si>
    <t>The preparation of this document was financed under an agreement with the Connecticut Department of</t>
  </si>
  <si>
    <t>Social Services.</t>
  </si>
  <si>
    <t>Limitations and Billing Requirements</t>
  </si>
  <si>
    <t>OSM-900</t>
  </si>
  <si>
    <t>OSM-100</t>
  </si>
  <si>
    <t>Fringe Benefits  Amount  (Employer's Share)</t>
  </si>
  <si>
    <t>no page # assigned</t>
  </si>
  <si>
    <t>Page 6</t>
  </si>
  <si>
    <t xml:space="preserve">Depreciation cost </t>
  </si>
  <si>
    <t>Only one assistive listening device or hearing aid procedure code is allowed in any three-year period. The decision to provide an assistive listening device or hearing aid should be based on the appropriateness of the option given the client's lifestyle and/or cognitive status.</t>
  </si>
  <si>
    <t>Providers must bill for an assistive listening device at actual acquisition cost plus 30% up to the fee schedule amount.</t>
  </si>
  <si>
    <t>Provider Manual – Chapter 8 – Medical Equipment, Devices and Supplies Claim Submission Instructions</t>
  </si>
  <si>
    <t>V 1.4</t>
  </si>
  <si>
    <t>Line</t>
  </si>
  <si>
    <t>FB-010</t>
  </si>
  <si>
    <t>FB-020</t>
  </si>
  <si>
    <t>FB-021</t>
  </si>
  <si>
    <t>FB-030</t>
  </si>
  <si>
    <t>FB-031</t>
  </si>
  <si>
    <t>FB-040</t>
  </si>
  <si>
    <t>FB-050</t>
  </si>
  <si>
    <t>FB-060</t>
  </si>
  <si>
    <t>FB-070</t>
  </si>
  <si>
    <t>FB-080</t>
  </si>
  <si>
    <t>FB-090</t>
  </si>
  <si>
    <t>FB-100</t>
  </si>
  <si>
    <t>FB-800</t>
  </si>
  <si>
    <t>FB-700</t>
  </si>
  <si>
    <t>Administrative</t>
  </si>
  <si>
    <t>SPED Clarical</t>
  </si>
  <si>
    <t>Administrative Assistant/ Execurive Secretry/Secretaries: Pupil Services/ Special Services/ PPT/School/ Secretary I (school based) /Secretary II (school based and central office) /SPED/Administrative Secretary I (1-school based; 1-Central Office)</t>
  </si>
  <si>
    <t>Medicaid Consultant</t>
  </si>
  <si>
    <t>Subject to TS % (Y or N)</t>
  </si>
  <si>
    <t>Director of Pupil Services / Special Services Director /Assistant Director / SPED Director / Supervisors/ Coordinators / SPED Supervisor / Program Leader/ Director/Elementary Ed/Curriculum and Instruction/PreK Director /ESY Coordinator/ PreK Coordinators</t>
  </si>
  <si>
    <t>EQP-001</t>
  </si>
  <si>
    <t>EQP-002</t>
  </si>
  <si>
    <t>MSC-002</t>
  </si>
  <si>
    <t>Superintendent, Assistant Superintendent, Administrator,PPS Administrator, Principals, Vice Principals, Assistant Principals</t>
  </si>
  <si>
    <t>chiropractors, licensed; natureopaths, licensed</t>
  </si>
  <si>
    <t xml:space="preserve">Osteopaths, licensed; Physician Assistant, licensed </t>
  </si>
  <si>
    <t>Worksheet # 6</t>
  </si>
  <si>
    <t>Worksheet # 5</t>
  </si>
  <si>
    <t>Durable Medical Equipment</t>
  </si>
  <si>
    <t>FB-701</t>
  </si>
  <si>
    <t>Provider Data</t>
  </si>
  <si>
    <t>Provider Name:</t>
  </si>
  <si>
    <t>Reporting Period End:</t>
  </si>
  <si>
    <t>Contact Information:</t>
  </si>
  <si>
    <t>Phone:</t>
  </si>
  <si>
    <t>E-mail:</t>
  </si>
  <si>
    <t>Approved Time Study Information:</t>
  </si>
  <si>
    <t>Approved Indirect Cost Rate Information:</t>
  </si>
  <si>
    <t>Connecticut State Department of Education</t>
  </si>
  <si>
    <t>E</t>
  </si>
  <si>
    <t>N</t>
  </si>
  <si>
    <t>Total Medicaid Students with medical services included in  IEP's  (average)</t>
  </si>
  <si>
    <t>Depreciation  (Allowance) Equipment, Building and Improvements</t>
  </si>
  <si>
    <t>To: Wks8</t>
  </si>
  <si>
    <t xml:space="preserve">Direct Medicaid Services Salary and Wages      </t>
  </si>
  <si>
    <t xml:space="preserve">Direct Medicaid Services F/B   </t>
  </si>
  <si>
    <t xml:space="preserve">Indirect Cost </t>
  </si>
  <si>
    <t>B</t>
  </si>
  <si>
    <t>F</t>
  </si>
  <si>
    <t xml:space="preserve">Total Administrative Claim </t>
  </si>
  <si>
    <t>=(A+B+E+F+G)</t>
  </si>
  <si>
    <t>Pages 14 and 15.32-15.33 are removed from the 2012 SBCH Cost Report</t>
  </si>
  <si>
    <r>
      <t xml:space="preserve">Paid Salary/ Compensation ED001, Schedule #   </t>
    </r>
    <r>
      <rPr>
        <sz val="11"/>
        <color indexed="10"/>
        <rFont val="Times New Roman"/>
        <family val="1"/>
      </rPr>
      <t xml:space="preserve">             </t>
    </r>
    <r>
      <rPr>
        <sz val="8"/>
        <color indexed="10"/>
        <rFont val="Times New Roman"/>
        <family val="1"/>
      </rPr>
      <t xml:space="preserve">(enter schedule </t>
    </r>
    <r>
      <rPr>
        <b/>
        <sz val="8"/>
        <color indexed="10"/>
        <rFont val="Times New Roman"/>
        <family val="1"/>
      </rPr>
      <t>number</t>
    </r>
    <r>
      <rPr>
        <sz val="8"/>
        <color indexed="10"/>
        <rFont val="Times New Roman"/>
        <family val="1"/>
      </rPr>
      <t xml:space="preserve"> -ONLY)</t>
    </r>
  </si>
  <si>
    <r>
      <t xml:space="preserve">Fringe Benefits ED001, Schedule #               </t>
    </r>
    <r>
      <rPr>
        <sz val="8"/>
        <color indexed="10"/>
        <rFont val="Times New Roman"/>
        <family val="1"/>
      </rPr>
      <t xml:space="preserve">(enter schedule </t>
    </r>
    <r>
      <rPr>
        <b/>
        <sz val="8"/>
        <color indexed="10"/>
        <rFont val="Times New Roman"/>
        <family val="1"/>
      </rPr>
      <t>number</t>
    </r>
    <r>
      <rPr>
        <sz val="8"/>
        <color indexed="10"/>
        <rFont val="Times New Roman"/>
        <family val="1"/>
      </rPr>
      <t xml:space="preserve"> -ONLY)</t>
    </r>
  </si>
  <si>
    <t>Subject to TS %               (Y or N)</t>
  </si>
  <si>
    <t>&lt;---TBD</t>
  </si>
  <si>
    <t>Medicaid Reimbursable Direct Services Cost</t>
  </si>
  <si>
    <t>Durable medical equipment means the purchase or rental of medically necessary and appropriate assistive devices such as:  (1) augmentative communication device; (2) crouch;screen voice synthesizer; (3) prone stander; (4) corner chair; (5) wheelchair;  (6) crutches; (7) walkers;  (8) auditory trainers;  (9) suctioning machines. Other medical supplies and devices means supplies and devices necessary, and incidental to IEP related services.</t>
  </si>
  <si>
    <t>Sec. 17b-262-218 . Services Covered (c) Durable Medical Equipment, Other Medical Supplies and Devices</t>
  </si>
  <si>
    <t>Total Cost of Durable Medical Equipment Items per IEP</t>
  </si>
  <si>
    <t>Depreciation  (Allowance) Equipment</t>
  </si>
  <si>
    <t>Depreciation  (Allowance) Building and Improvements</t>
  </si>
  <si>
    <t>8, 18</t>
  </si>
  <si>
    <t>8, 31</t>
  </si>
  <si>
    <t>2a, 1</t>
  </si>
  <si>
    <t>T</t>
  </si>
  <si>
    <t>A</t>
  </si>
  <si>
    <t>G</t>
  </si>
  <si>
    <t>S</t>
  </si>
  <si>
    <t>the</t>
  </si>
  <si>
    <t>SFY</t>
  </si>
  <si>
    <t xml:space="preserve">Cost Allocation Statistics </t>
  </si>
  <si>
    <t>Enter Data for Applicable Reporting Period</t>
  </si>
  <si>
    <r>
      <t>source:</t>
    </r>
    <r>
      <rPr>
        <sz val="9"/>
        <rFont val="Times New Roman"/>
        <family val="1"/>
      </rPr>
      <t xml:space="preserve"> </t>
    </r>
    <r>
      <rPr>
        <u/>
        <sz val="9"/>
        <color indexed="10"/>
        <rFont val="Times New Roman"/>
        <family val="1"/>
      </rPr>
      <t xml:space="preserve">ED001, Schedule #4, </t>
    </r>
  </si>
  <si>
    <t xml:space="preserve">Fringe Benefits - Employer Share Amount  </t>
  </si>
  <si>
    <t xml:space="preserve">Fringe Benefits (Employer Share) Amount  </t>
  </si>
  <si>
    <r>
      <t xml:space="preserve">In Column #1 record a description of item and in Column #6 record "Depreciation cost" or if depreciation cost is not available complete Col. #2 and Col.#3. Also, provide in on a </t>
    </r>
    <r>
      <rPr>
        <b/>
        <i/>
        <sz val="10"/>
        <color indexed="10"/>
        <rFont val="Times New Roman"/>
        <family val="1"/>
      </rPr>
      <t xml:space="preserve">Source line </t>
    </r>
    <r>
      <rPr>
        <b/>
        <sz val="10"/>
        <rFont val="Times New Roman"/>
        <family val="1"/>
      </rPr>
      <t xml:space="preserve">a name of a document(s) </t>
    </r>
    <r>
      <rPr>
        <b/>
        <sz val="10"/>
        <color indexed="10"/>
        <rFont val="Times New Roman"/>
        <family val="1"/>
      </rPr>
      <t xml:space="preserve">used to obtain information for  </t>
    </r>
    <r>
      <rPr>
        <b/>
        <sz val="10"/>
        <rFont val="Times New Roman"/>
        <family val="1"/>
      </rPr>
      <t xml:space="preserve">reported items </t>
    </r>
  </si>
  <si>
    <t>Medical Transportation Percent</t>
  </si>
  <si>
    <t>Total Medicaid Students with medical services included in  IEP's</t>
  </si>
  <si>
    <t>Total Students with medical services included in IEP's</t>
  </si>
  <si>
    <t>Medicaid Penetration Rate</t>
  </si>
  <si>
    <t>SCHOOL BASED CHILD HEALTH (SBCH) PROGRAM</t>
  </si>
  <si>
    <t>ANNUAL COST REPORT</t>
  </si>
  <si>
    <t>CERTIFICATION</t>
  </si>
  <si>
    <t xml:space="preserve">Report for the state fiscal year ending: </t>
  </si>
  <si>
    <t>LEA's Name:</t>
  </si>
  <si>
    <t>LEA #:</t>
  </si>
  <si>
    <t>Name and e-mail address of the Contact for inquires regarding cost data</t>
  </si>
  <si>
    <t>CERTIFICATION STATEMENT</t>
  </si>
  <si>
    <t>I hereby certify that I have directed the preparation of the cost reporting workbooks and that the costs provided are true and correct to the best of my knowledge. All supporting records for the expenses recorded have been retained and will be made available to auditors upon request.</t>
  </si>
  <si>
    <t>Signature of Superintendent</t>
  </si>
  <si>
    <t>Print Name</t>
  </si>
  <si>
    <t>Reconciliation (s/b 0.00)</t>
  </si>
  <si>
    <t xml:space="preserve">auditory trainers. </t>
  </si>
  <si>
    <t>augmentative communication device</t>
  </si>
  <si>
    <t>BED SIDE RAILS FULL LENGTH</t>
  </si>
  <si>
    <t>BLOOD GLUCOSE MONITOR WITH INTEGRATED LANCING/BLOOD SAMPLE</t>
  </si>
  <si>
    <t>BLOOD GLUCOSE MONITOR WITH INTEGRATED VOICE SYNTHESIZER</t>
  </si>
  <si>
    <t>COMMODE CHAIR MOBILE OR STATIONARY WITH DETACHABLE ARMS</t>
  </si>
  <si>
    <t>COMMODE CHAIR MOBILE OR STATIONARY WITH FIXED ARMS</t>
  </si>
  <si>
    <t>corner chair</t>
  </si>
  <si>
    <t>crouch screen voice synthesizer</t>
  </si>
  <si>
    <t>CRUTCH FOREARM INCLUDES CRUTCHES OF VARIOUS MATERIALS ADJUSTABLE OR FIXED EACH W</t>
  </si>
  <si>
    <t>CRUTCH UNDERARM OTHER THAN WOOD ADJUSTABLE OR FIXED WITH PAD TIP HANDGRIP WITH O</t>
  </si>
  <si>
    <t>CRUTCH UNDERARM WOOD ADJUSTABLE OR FIXED EACH WITH PAD TIP AND HANDGRIP</t>
  </si>
  <si>
    <t>CRUTCHES FOREARM INCLUDES CRUTCHES OF VARIOUS MATERIALS ADJUSTABLE OR FIXED PAIR</t>
  </si>
  <si>
    <t>Col. #1</t>
  </si>
  <si>
    <t>Col. #2</t>
  </si>
  <si>
    <t>Col. #3</t>
  </si>
  <si>
    <t>Col. #4</t>
  </si>
  <si>
    <t xml:space="preserve"> Employer's share -Fringe Benefits Amount  </t>
  </si>
  <si>
    <t>Detail:  Salaries &amp; Wages, Compensation and Employer's Share of Fringe Benefits</t>
  </si>
  <si>
    <t>OSM-800</t>
  </si>
  <si>
    <t>Medicaid Billing</t>
  </si>
  <si>
    <t>OSM-700</t>
  </si>
  <si>
    <t>Total Special Education Transportation Cost Summary</t>
  </si>
  <si>
    <t>Town/City Capital Improvement Cost</t>
  </si>
  <si>
    <r>
      <t xml:space="preserve">Medicaid Allowable Equipment Use Allowance Cost                                                     </t>
    </r>
    <r>
      <rPr>
        <sz val="9"/>
        <rFont val="Arial Narrow"/>
        <family val="2"/>
      </rPr>
      <t xml:space="preserve"> </t>
    </r>
    <r>
      <rPr>
        <sz val="8"/>
        <rFont val="Arial Narrow"/>
        <family val="2"/>
      </rPr>
      <t xml:space="preserve"> {(Col.2+Col.3) *Col.4*Col.5)}</t>
    </r>
  </si>
  <si>
    <t>Town/City Capitalized Equiment Cost</t>
  </si>
  <si>
    <t>Board of Education Capitalized Equiment Cost</t>
  </si>
  <si>
    <r>
      <t xml:space="preserve">Medicaid Allowable Building Use Allowance Cost                                                     </t>
    </r>
    <r>
      <rPr>
        <sz val="9"/>
        <rFont val="Arial Narrow"/>
        <family val="2"/>
      </rPr>
      <t xml:space="preserve"> </t>
    </r>
    <r>
      <rPr>
        <sz val="8"/>
        <rFont val="Arial Narrow"/>
        <family val="2"/>
      </rPr>
      <t xml:space="preserve"> {(Col.2+Col.3) *Col.4*Col.5)}</t>
    </r>
  </si>
  <si>
    <t>Medicaid SpEd Allocation % (Enrollment)</t>
  </si>
  <si>
    <t>District-Wide</t>
  </si>
  <si>
    <t>Fringe Benefits ED001, Schedule #</t>
  </si>
  <si>
    <t>Medicaid Billing Vendor-Medicaid Consultant</t>
  </si>
  <si>
    <t>Salary and Wages and Fringe Benefits</t>
  </si>
  <si>
    <t>CRUTCHES UNDERARM OTHER THAN WOOD ADJUSTABLE OR FIXED PAIR WITH PADS TIPS AND</t>
  </si>
  <si>
    <t>CRUTCHES UNDERARM WOOD ADJUSTABLE OR FIXED PAIR WITH PADS TIPS AND HANDGRIPS</t>
  </si>
  <si>
    <t>GASTRIC SUCTION PUMP HOME MODEL PORTABLE OR STATIONARY ELECTRIC</t>
  </si>
  <si>
    <t>ED001,                        Schedule #4</t>
  </si>
  <si>
    <t>Purchased Professional and Technical Services  Amount</t>
  </si>
  <si>
    <t>1xx</t>
  </si>
  <si>
    <t xml:space="preserve">Fringe Benefits (Emploer Share) Amount  </t>
  </si>
  <si>
    <r>
      <t xml:space="preserve">Source: </t>
    </r>
    <r>
      <rPr>
        <sz val="10"/>
        <color indexed="10"/>
        <rFont val="Times New Roman"/>
        <family val="1"/>
      </rPr>
      <t>Amount Reported on ED001, Schedule #4, Line 404, Col.2  (Special Ed per CGS 10-76f)</t>
    </r>
  </si>
  <si>
    <t>Medical Supplies &amp; Materials</t>
  </si>
  <si>
    <t>Medical Supplies &amp; Materials - Description</t>
  </si>
  <si>
    <t>Purchased Professional and Technical Services  - Description</t>
  </si>
  <si>
    <r>
      <t>Source:</t>
    </r>
    <r>
      <rPr>
        <sz val="8"/>
        <rFont val="Times New Roman"/>
        <family val="1"/>
      </rPr>
      <t xml:space="preserve"> </t>
    </r>
    <r>
      <rPr>
        <sz val="10"/>
        <color indexed="10"/>
        <rFont val="Times New Roman"/>
        <family val="1"/>
      </rPr>
      <t xml:space="preserve">Amount Reported on ED001, Schedule #4, Line 407, Col.2 </t>
    </r>
    <r>
      <rPr>
        <i/>
        <sz val="10"/>
        <color indexed="10"/>
        <rFont val="Times New Roman"/>
        <family val="1"/>
      </rPr>
      <t xml:space="preserve"> (Special Ed per CGS 10-76f)</t>
    </r>
  </si>
  <si>
    <r>
      <t>To:  Certification</t>
    </r>
    <r>
      <rPr>
        <b/>
        <u/>
        <sz val="12"/>
        <rFont val="Times New Roman"/>
        <family val="1"/>
      </rPr>
      <t xml:space="preserve"> Line 3---&gt;</t>
    </r>
  </si>
  <si>
    <t>Medicaid Reimbursable Direct Medical Supplies &amp; Materials Cost (Col.5*Col.6)</t>
  </si>
  <si>
    <t>All Other Expenditures - Description</t>
  </si>
  <si>
    <t>Medicaid Reimbursable Direct All Other Expenditures (Col.5*Col.6)</t>
  </si>
  <si>
    <t xml:space="preserve">Medicaid Allowable Cost </t>
  </si>
  <si>
    <t xml:space="preserve">Use                         Allowance %                    (OIG A-87)           </t>
  </si>
  <si>
    <t>Transportation</t>
  </si>
  <si>
    <r>
      <t>To:  Certification</t>
    </r>
    <r>
      <rPr>
        <b/>
        <u/>
        <sz val="12"/>
        <rFont val="Times New Roman"/>
        <family val="1"/>
      </rPr>
      <t xml:space="preserve"> Line 15---&gt;</t>
    </r>
  </si>
  <si>
    <t>Indirect Cost Applicable to Direct Cost</t>
  </si>
  <si>
    <r>
      <t xml:space="preserve">source:                               </t>
    </r>
    <r>
      <rPr>
        <b/>
        <sz val="12"/>
        <rFont val="Times New Roman"/>
        <family val="1"/>
      </rPr>
      <t>Wks #                      and                               Line #</t>
    </r>
  </si>
  <si>
    <t>Contact's Name:</t>
  </si>
  <si>
    <t>Cost Report Period FROM Date:</t>
  </si>
  <si>
    <t>Cost Report Period TO Date:</t>
  </si>
  <si>
    <t>Type of Time Study:</t>
  </si>
  <si>
    <r>
      <t xml:space="preserve">Cognizant Agency Unrestricted Indirect Cost Rate </t>
    </r>
    <r>
      <rPr>
        <b/>
        <sz val="11"/>
        <color indexed="10"/>
        <rFont val="Times New Roman"/>
        <family val="1"/>
      </rPr>
      <t>*</t>
    </r>
    <r>
      <rPr>
        <b/>
        <sz val="11"/>
        <rFont val="Times New Roman"/>
        <family val="1"/>
      </rPr>
      <t>:</t>
    </r>
  </si>
  <si>
    <t>Street Address:</t>
  </si>
  <si>
    <t>P.O. Box:</t>
  </si>
  <si>
    <t>Zip code</t>
  </si>
  <si>
    <t>Prepared by (Name):</t>
  </si>
  <si>
    <t>Q1-Period:</t>
  </si>
  <si>
    <t>Q2-Period:</t>
  </si>
  <si>
    <t>Q3-Period:</t>
  </si>
  <si>
    <t>Q4-Period:</t>
  </si>
  <si>
    <t>no study - summer vacation</t>
  </si>
  <si>
    <t>Name of Cognizant Agency:</t>
  </si>
  <si>
    <t>Period of Time for which Rate was Approved:</t>
  </si>
  <si>
    <t>Date Indirect Rate was Approved:</t>
  </si>
  <si>
    <t>Submission Due Date:</t>
  </si>
  <si>
    <t>19-REGISTER- Direct S&amp;W, FB</t>
  </si>
  <si>
    <t>19-REGISTER-Direct S&amp;W, FB</t>
  </si>
  <si>
    <t>20-REGISTER-Administrative Staff S&amp;W, FB</t>
  </si>
  <si>
    <t>21-REGISTER-SpEd Transportation Employees; S&amp;W, FB</t>
  </si>
  <si>
    <t>20-REGISTER- Administrative Staff; S&amp;W, FB</t>
  </si>
  <si>
    <t xml:space="preserve">2, </t>
  </si>
  <si>
    <t>3, 30</t>
  </si>
  <si>
    <t>4, 39</t>
  </si>
  <si>
    <t>5, 41</t>
  </si>
  <si>
    <t>9, 8</t>
  </si>
  <si>
    <t>7, 22</t>
  </si>
  <si>
    <t>Medicaid Reimbursable Direct Services Cost of  Durable Medical Equipment</t>
  </si>
  <si>
    <r>
      <t>Source:</t>
    </r>
    <r>
      <rPr>
        <b/>
        <u/>
        <sz val="10"/>
        <rFont val="Times New Roman"/>
        <family val="1"/>
      </rPr>
      <t xml:space="preserve"> </t>
    </r>
    <r>
      <rPr>
        <sz val="10"/>
        <color indexed="10"/>
        <rFont val="Times New Roman"/>
        <family val="1"/>
      </rPr>
      <t xml:space="preserve">Amount Reported on ED001, Schedule #4, Line  410, Col.2 </t>
    </r>
    <r>
      <rPr>
        <i/>
        <sz val="10"/>
        <color indexed="10"/>
        <rFont val="Times New Roman"/>
        <family val="1"/>
      </rPr>
      <t xml:space="preserve"> (Special Ed per CGS 10-76f)</t>
    </r>
  </si>
  <si>
    <r>
      <t xml:space="preserve"> S</t>
    </r>
    <r>
      <rPr>
        <b/>
        <i/>
        <u/>
        <sz val="10"/>
        <rFont val="Times New Roman"/>
        <family val="1"/>
      </rPr>
      <t>ource:</t>
    </r>
    <r>
      <rPr>
        <sz val="10"/>
        <rFont val="Times New Roman"/>
        <family val="1"/>
      </rPr>
      <t xml:space="preserve"> </t>
    </r>
    <r>
      <rPr>
        <sz val="10"/>
        <color indexed="10"/>
        <rFont val="Times New Roman"/>
        <family val="1"/>
      </rPr>
      <t>Wks #6A DME EQP-001 list</t>
    </r>
  </si>
  <si>
    <r>
      <t>To:  Certification</t>
    </r>
    <r>
      <rPr>
        <b/>
        <u/>
        <sz val="12"/>
        <rFont val="Times New Roman"/>
        <family val="1"/>
      </rPr>
      <t xml:space="preserve"> Line 10---&gt;</t>
    </r>
  </si>
  <si>
    <t>6, 6</t>
  </si>
  <si>
    <t>HEAVY DUTY MULTIPLE BREAKING SYSTEM VARIABLE WHEEL RESISTANCE WALKER/WALKER HEAV</t>
  </si>
  <si>
    <t>HEAVY DUTY WHEELCHAIR</t>
  </si>
  <si>
    <t>HOSPITAL BED SEMI-ELECTRIC (HEAD AND FOOT ADJUSTMENT) WITH ANY TYPE SIDE RAILS W</t>
  </si>
  <si>
    <t>HOSPITAL BED TOTAL ELECTRIC (HEAD FOOT AND HEIGHT ADJUSTMENTS) WITH ANY TYPE SID</t>
  </si>
  <si>
    <t>HOSPITAL BED VARIABLE HEIGHT HI-LO WITH ANY TYPE SIDE RAILS WITHOUT MATTRESS</t>
  </si>
  <si>
    <t>Hoyer Lift (PATIENT LIFT ELECTRIC)</t>
  </si>
  <si>
    <t>HUMIDIFIER DURABLE FOR SUPPLEMENTAL HUMIDIFICATION DURING IPPB TREATMENT OR OXYG</t>
  </si>
  <si>
    <t>LIGHTWEIGHT PORTABLE MOTORIZED/POWER WHEELCHAIR</t>
  </si>
  <si>
    <t>MATTRESS FOAM RUBBER</t>
  </si>
  <si>
    <t>NEBULIZER DURABLE GLASS OR AUTOCLAVABLE PLASTIC BOTTLE TYPE FOR USE WITH REGULAT</t>
  </si>
  <si>
    <t>NEBULIZER ULTRASONIC LARGE VOLUME/NEBULIZER; ULTRASONIC</t>
  </si>
  <si>
    <t>NEBULIZER WITH COMPRESSOR AND HEATER</t>
  </si>
  <si>
    <t>NEGATIVE PRESSURE VENTILATOR;/NEGATIVE PRESSURE VENTILATOR; PORTABLE OR STATION</t>
  </si>
  <si>
    <t>OXIMETER DEVICE FOR MEASURING BLOOD OXYGEN LEVELS NON-INVASIVELY</t>
  </si>
  <si>
    <t>Oxygen</t>
  </si>
  <si>
    <t>19a</t>
  </si>
  <si>
    <t>PATIENT LIFT HYDRAULIC OR MECHANICAL INCLUDES ANY SEAT SLING STRAP(S) OR PAD(S)</t>
  </si>
  <si>
    <t>PORTABLE GASEOUS OXYGEN SYSTEM RENTAL; INCLUDES PORTABLE CONTAINER REGULATOR FLO</t>
  </si>
  <si>
    <t>PORTABLE OXYGEN CONCENTRATOR RENTAL</t>
  </si>
  <si>
    <t>PRESSURE SUPPORT VENTILATOR WITH VOLUME CONTROL MODE MAY INCLUDE PRESSURE CONTRO</t>
  </si>
  <si>
    <t>Prone Stander</t>
  </si>
  <si>
    <t>Less: Federal/State Reimbursements</t>
  </si>
  <si>
    <r>
      <t xml:space="preserve">NOTE:  The </t>
    </r>
    <r>
      <rPr>
        <b/>
        <u/>
        <sz val="10"/>
        <rFont val="Garamond"/>
        <family val="1"/>
      </rPr>
      <t>AUDITED</t>
    </r>
    <r>
      <rPr>
        <b/>
        <sz val="10"/>
        <rFont val="Garamond"/>
        <family val="1"/>
      </rPr>
      <t xml:space="preserve"> End of School Year Report, (ED001) supports these cost and will serve as the reconciling document for the cost bases used for rate setting for the Medicaid SBCH program.  Reported special education related costs should reflect funding through local funds and state grants only.</t>
    </r>
  </si>
  <si>
    <t>Col.#1</t>
  </si>
  <si>
    <t>Col.#2</t>
  </si>
  <si>
    <t>Col.#3</t>
  </si>
  <si>
    <t>Col.#4</t>
  </si>
  <si>
    <t>Col.#5</t>
  </si>
  <si>
    <t>Col.#6</t>
  </si>
  <si>
    <t>Col.#7</t>
  </si>
  <si>
    <t>Col.#8</t>
  </si>
  <si>
    <t xml:space="preserve">Complete only Column #5 </t>
  </si>
  <si>
    <t xml:space="preserve">Total Purchased Services </t>
  </si>
  <si>
    <t>s/t</t>
  </si>
  <si>
    <t>----------------------------------------------------------------&gt;</t>
  </si>
  <si>
    <t>PS-051</t>
  </si>
  <si>
    <t>PS-061</t>
  </si>
  <si>
    <t>PS-071</t>
  </si>
  <si>
    <t>PS-072</t>
  </si>
  <si>
    <t>PS-091</t>
  </si>
  <si>
    <t>PS-801</t>
  </si>
  <si>
    <t>To:  Certification Line 2---&gt;</t>
  </si>
  <si>
    <t>Complete Column #5 Only</t>
  </si>
  <si>
    <t>STANDARD - WEIGHT FRAME MOTORIZED/POWER WHEELCHAIR</t>
  </si>
  <si>
    <t>STANDARD - WEIGHT FRAME MOTORIZED/POWER WHEELCHAIR WITH PROGRAMMABLE CONTROL PAR</t>
  </si>
  <si>
    <t>Tube Feed Pump (Feeding Pump)</t>
  </si>
  <si>
    <t>VOLUME CONTROL VENTILATOR WITHOUT PRESSURE SUPPORT MODE MAY INCLUDE PRESSURE C</t>
  </si>
  <si>
    <t>WALKER HEAVY DUTY WHEELED RIGID OR FOLDING ANY TYPE</t>
  </si>
  <si>
    <t>WALKER HEAVY DUTY WITHOUT WHEELS RIGID OR FOLDING ANY TYPE EACH</t>
  </si>
  <si>
    <t>WALKER RIGID (PICKUP) ADJUSTABLE OR FIXED HEIGHT</t>
  </si>
  <si>
    <t>WHEELCHAIR ACCESSORY VENTILATOR TRAY FIXED</t>
  </si>
  <si>
    <t>WHEELCHAIR ACCESSORY VENTILATOR TRAY GIMBALED</t>
  </si>
  <si>
    <t>YOUTH WHEELCHAIR ANY TYPE</t>
  </si>
  <si>
    <t>Page7</t>
  </si>
  <si>
    <t>Page 2a</t>
  </si>
  <si>
    <t>Medicaid Reimbursable S&amp;W and FB</t>
  </si>
  <si>
    <t>Worksheet # 2a</t>
  </si>
  <si>
    <t>Medicaid Allowable S&amp;W, FB and IDC</t>
  </si>
  <si>
    <t>To: Wkst #2a Admin  S&amp;W--&gt;</t>
  </si>
  <si>
    <t>Medicaid Reimbursable Cost</t>
  </si>
  <si>
    <t xml:space="preserve">Purchsed Property Services </t>
  </si>
  <si>
    <t>Direct Service</t>
  </si>
  <si>
    <r>
      <t xml:space="preserve">Source: </t>
    </r>
    <r>
      <rPr>
        <sz val="12"/>
        <color indexed="10"/>
        <rFont val="Times New Roman"/>
        <family val="1"/>
      </rPr>
      <t xml:space="preserve">Amount Reported on ED001, Schedule #4, Line 408, Col.2 </t>
    </r>
    <r>
      <rPr>
        <i/>
        <sz val="12"/>
        <color indexed="10"/>
        <rFont val="Times New Roman"/>
        <family val="1"/>
      </rPr>
      <t xml:space="preserve"> (Special Ed per CGS 10-76f)</t>
    </r>
  </si>
  <si>
    <r>
      <t>If Applicable:</t>
    </r>
    <r>
      <rPr>
        <sz val="10"/>
        <rFont val="Times New Roman"/>
        <family val="1"/>
      </rPr>
      <t xml:space="preserve">                                   employee Benefits(FB)</t>
    </r>
  </si>
  <si>
    <r>
      <t>To:  Certification</t>
    </r>
    <r>
      <rPr>
        <b/>
        <u/>
        <sz val="12"/>
        <rFont val="Times New Roman"/>
        <family val="1"/>
      </rPr>
      <t xml:space="preserve"> Line 4---&gt;</t>
    </r>
  </si>
  <si>
    <t>Direct Cost of the Purchsed Property Services (Col.5*Col.6)</t>
  </si>
  <si>
    <t>ED001, Schedule #4, Line  410, Col.2  (Special Ed per CGS 10-76f)</t>
  </si>
  <si>
    <t xml:space="preserve">Total DME </t>
  </si>
  <si>
    <t>ED001, Schedule #4, Line  407, Col.2  (Special Ed per CGS 10-76f)</t>
  </si>
  <si>
    <t>Total Other Supplies and Materials</t>
  </si>
  <si>
    <t>Paid Salary/ Compensation Amount</t>
  </si>
  <si>
    <t>Medicaid Allocation %</t>
  </si>
  <si>
    <t>Average:</t>
  </si>
  <si>
    <t>Special Ed. Per C.G.S. 10-76f (Col.2)</t>
  </si>
  <si>
    <t>ED001 Schedule</t>
  </si>
  <si>
    <t>Schedule 4</t>
  </si>
  <si>
    <t>300, 590</t>
  </si>
  <si>
    <t>730, 739</t>
  </si>
  <si>
    <t>Special Education Tuition</t>
  </si>
  <si>
    <t>Instructional Supplies</t>
  </si>
  <si>
    <t>Property Services</t>
  </si>
  <si>
    <t>All Other Expenditures</t>
  </si>
  <si>
    <t>Subject to TS % (Y ot N)</t>
  </si>
  <si>
    <t xml:space="preserve">SBCH-DSS Expenditure Code </t>
  </si>
  <si>
    <t>Total Adjusted Direct Costs</t>
  </si>
  <si>
    <t>Direct Services Purchased Property Services</t>
  </si>
  <si>
    <t>Direct Services Medical Supplies &amp; Materials</t>
  </si>
  <si>
    <t>Page 1a</t>
  </si>
  <si>
    <t>List of State Town Codes</t>
  </si>
  <si>
    <t>1a</t>
  </si>
  <si>
    <t>Special Education Expenditures Data</t>
  </si>
  <si>
    <t>School Year:</t>
  </si>
  <si>
    <t>ED001 Report, Schedule #4</t>
  </si>
  <si>
    <t>ED001 Report, Schedule #4: Special Education Expenditures Data</t>
  </si>
  <si>
    <t>Position Titles Codes (with Corresponding MSI Billing Codes).</t>
  </si>
  <si>
    <t>Time Studies Statewide Summary - Direct Service Providers and Medicaid Billing Personnel</t>
  </si>
  <si>
    <t>Assistive Technology Consultant; Audiometrist</t>
  </si>
  <si>
    <t>Superintendent, Assistant Superintendent, Administrator, PPS Administrator, Principals, Vice Principals, Assistant Principals</t>
  </si>
  <si>
    <t>SPED Clerical</t>
  </si>
  <si>
    <t>Administrative Assistant/ Executive Secretary/Secretaries: Pupil Services/ Special Services/ PPT/School/ Secretary I (school based) /Secretary II (school based and central office) /SPED/Administrative Secretary I (1-school based; 1-Central Office)</t>
  </si>
  <si>
    <t>Chair SPED Dept</t>
  </si>
  <si>
    <t>Direct Support Staff</t>
  </si>
  <si>
    <t>Medicaid Billing Vendor</t>
  </si>
  <si>
    <t>SW-105</t>
  </si>
  <si>
    <t>SW-101</t>
  </si>
  <si>
    <t>SW-102</t>
  </si>
  <si>
    <t>SW-103</t>
  </si>
  <si>
    <t>FB-101</t>
  </si>
  <si>
    <t>FB-102</t>
  </si>
  <si>
    <t>FB-103</t>
  </si>
  <si>
    <t>FB-105</t>
  </si>
  <si>
    <t>PS-010</t>
  </si>
  <si>
    <t>PS-020</t>
  </si>
  <si>
    <t>PS-101</t>
  </si>
  <si>
    <t>PS-102</t>
  </si>
  <si>
    <t>PS-103</t>
  </si>
  <si>
    <t>PS-104</t>
  </si>
  <si>
    <t>PS-105</t>
  </si>
  <si>
    <t>OSM-010</t>
  </si>
  <si>
    <t>OSM-020</t>
  </si>
  <si>
    <t>OSM-021</t>
  </si>
  <si>
    <t>OSM-022</t>
  </si>
  <si>
    <t>OSM-030</t>
  </si>
  <si>
    <t>OSM-031</t>
  </si>
  <si>
    <t>OSM-040</t>
  </si>
  <si>
    <t>OSM-050</t>
  </si>
  <si>
    <t>OSM-051</t>
  </si>
  <si>
    <t>OSM-060</t>
  </si>
  <si>
    <t>OSM-061</t>
  </si>
  <si>
    <t>OSM-070</t>
  </si>
  <si>
    <t>OSM-071</t>
  </si>
  <si>
    <t>OSM-072</t>
  </si>
  <si>
    <t>OSM-080</t>
  </si>
  <si>
    <t>OSM-090</t>
  </si>
  <si>
    <t>OSM-091</t>
  </si>
  <si>
    <t>OSM-101</t>
  </si>
  <si>
    <t>OSM-102</t>
  </si>
  <si>
    <t>OSM-103</t>
  </si>
  <si>
    <t>OSM-104</t>
  </si>
  <si>
    <t>OSM-105</t>
  </si>
  <si>
    <t>PPS-010</t>
  </si>
  <si>
    <t>PPS-020</t>
  </si>
  <si>
    <t>PPS-021</t>
  </si>
  <si>
    <t>PPS-022</t>
  </si>
  <si>
    <t>PPS-030</t>
  </si>
  <si>
    <t>PPS-031</t>
  </si>
  <si>
    <t>PPS-040</t>
  </si>
  <si>
    <t>PPS-050</t>
  </si>
  <si>
    <t>PPS-051</t>
  </si>
  <si>
    <t>PPS-060</t>
  </si>
  <si>
    <t>PPS-061</t>
  </si>
  <si>
    <t>PPS-070</t>
  </si>
  <si>
    <t>PPS-071</t>
  </si>
  <si>
    <t>PPS-072</t>
  </si>
  <si>
    <t>PPS-080</t>
  </si>
  <si>
    <t>PPS-090</t>
  </si>
  <si>
    <t>PPS-091</t>
  </si>
  <si>
    <t>PPS-100</t>
  </si>
  <si>
    <t>PPS-101</t>
  </si>
  <si>
    <t>PPS-102</t>
  </si>
  <si>
    <t>PPS-103</t>
  </si>
  <si>
    <t>PPS-104</t>
  </si>
  <si>
    <t>PPS-105</t>
  </si>
  <si>
    <t>PPS-900</t>
  </si>
  <si>
    <t>MSC-101</t>
  </si>
  <si>
    <t>MSC-102</t>
  </si>
  <si>
    <t>MSC-103</t>
  </si>
  <si>
    <t>MSC-105</t>
  </si>
  <si>
    <t>Aids(any) not allowed</t>
  </si>
  <si>
    <r>
      <t>Source:</t>
    </r>
    <r>
      <rPr>
        <b/>
        <u/>
        <sz val="9"/>
        <color indexed="10"/>
        <rFont val="Times New Roman"/>
        <family val="1"/>
      </rPr>
      <t>19-REGISTER- Col.#6 and Col.#8</t>
    </r>
  </si>
  <si>
    <t>Page Left Intentionally Blank</t>
  </si>
  <si>
    <r>
      <t>Self computing worksheet:</t>
    </r>
    <r>
      <rPr>
        <b/>
        <i/>
        <sz val="12"/>
        <rFont val="Times New Roman"/>
        <family val="1"/>
      </rPr>
      <t xml:space="preserve">  Worksheet #2a - Admin Staff-Medicaid Allowable S&amp;W, FB and IDC</t>
    </r>
  </si>
  <si>
    <r>
      <t>Self computing worksheet:</t>
    </r>
    <r>
      <rPr>
        <b/>
        <i/>
        <sz val="12"/>
        <rFont val="Times New Roman"/>
        <family val="1"/>
      </rPr>
      <t xml:space="preserve">  Worksheet #2 - DSP-Medicaid Reimbursable S&amp;W and FB</t>
    </r>
  </si>
  <si>
    <r>
      <t xml:space="preserve">5.15 </t>
    </r>
    <r>
      <rPr>
        <sz val="10"/>
        <rFont val="Times New Roman"/>
        <family val="1"/>
      </rPr>
      <t>through</t>
    </r>
    <r>
      <rPr>
        <sz val="12"/>
        <rFont val="Times New Roman"/>
        <family val="1"/>
      </rPr>
      <t xml:space="preserve"> 5.19</t>
    </r>
  </si>
  <si>
    <t>&lt;---further  allocation plan TBD</t>
  </si>
  <si>
    <r>
      <t xml:space="preserve">Worksheet #7 - Transportation-Medicaid Allowable Cost - </t>
    </r>
    <r>
      <rPr>
        <b/>
        <sz val="12"/>
        <color indexed="10"/>
        <rFont val="Times New Roman"/>
        <family val="1"/>
      </rPr>
      <t>FURTHER COST ALLOCATION PLAN TBD</t>
    </r>
  </si>
  <si>
    <r>
      <t xml:space="preserve">Paid Salary/ Compensation ED001, </t>
    </r>
    <r>
      <rPr>
        <sz val="8"/>
        <color indexed="10"/>
        <rFont val="Times New Roman"/>
        <family val="1"/>
      </rPr>
      <t>Schedule #                (enter here only the ED001 schedule number)</t>
    </r>
  </si>
  <si>
    <t>Complete shaded cells only</t>
  </si>
  <si>
    <t>List of State School Districts and Town Codes</t>
  </si>
  <si>
    <t>District Name</t>
  </si>
  <si>
    <t>School Transportation  Special Services Employees</t>
  </si>
  <si>
    <t>Specialized Transportation Monitors</t>
  </si>
  <si>
    <t>21-REGISTER- Specialized Transportation Employees; S&amp;W, FB</t>
  </si>
  <si>
    <t>Special Education Transportation - Driver Compensation</t>
  </si>
  <si>
    <t>Special Education Transportation -  Monitors Compensation</t>
  </si>
  <si>
    <t>Paid Salary/ Compensation Amount Allocatd to Transportation  (Col.6)</t>
  </si>
  <si>
    <t>Fringe Benefits (Employee Benefits) Amount   Allocatd to Transportation (Col.8 )</t>
  </si>
  <si>
    <t>ONLY Complete Column #5, Column #6 and Column #10</t>
  </si>
  <si>
    <t>ONLY Complete Column #5 and Column #10</t>
  </si>
  <si>
    <r>
      <t>Speciaized Transportation Contract</t>
    </r>
    <r>
      <rPr>
        <i/>
        <sz val="10"/>
        <color indexed="10"/>
        <rFont val="Times New Roman"/>
        <family val="1"/>
      </rPr>
      <t xml:space="preserve"> (all inclusive)</t>
    </r>
  </si>
  <si>
    <t>Speciaized Transportation  Drivers/Van Drivers</t>
  </si>
  <si>
    <t>Speciaized Transportation Monitors</t>
  </si>
  <si>
    <t>Speciaized Transportation - Insurance</t>
  </si>
  <si>
    <t>Speciaized Transportation  - Fuel</t>
  </si>
  <si>
    <t>Speciaized Transportation  -Supplies/Parts</t>
  </si>
  <si>
    <t>Speciaized Transportation  - Vechicle Maintenance</t>
  </si>
  <si>
    <t>Speciaized Transportation  - Vechicle Rental</t>
  </si>
  <si>
    <t>Speciaized Transportation  - Depreciation</t>
  </si>
  <si>
    <t>TRN-020</t>
  </si>
  <si>
    <t>TRN-023</t>
  </si>
  <si>
    <t>TRN-024</t>
  </si>
  <si>
    <t>TRN-025</t>
  </si>
  <si>
    <t>TRN-026</t>
  </si>
  <si>
    <t>Specialized Transportation</t>
  </si>
  <si>
    <t>SpecializedTransportation Drivers/Van Drivers</t>
  </si>
  <si>
    <t>Adjusted Administrative Cost</t>
  </si>
  <si>
    <t>Specialized Transportation Cost recorded on line 409 code 510 in Schedule 4 of ED001</t>
  </si>
  <si>
    <t>Specialized Transportation Cost recorded on line 404 code 300,590 in Schedule 4 of ED001</t>
  </si>
  <si>
    <t>Specialized Transportation Cost recorded on line 408 code 400 in Schedule 4 of ED001</t>
  </si>
  <si>
    <t>Less: Federal Reimbursements</t>
  </si>
  <si>
    <t>Worksheet #3 - Purchased Professional and Technical Services-Medicaid Reimbursable Cost</t>
  </si>
  <si>
    <t>Worksheet #4 - Medical Supplies &amp; Materials-Medicaid Reimbursable Cost</t>
  </si>
  <si>
    <t xml:space="preserve">Worksheet #5 - Purchsed Property Services-Medicaid Reimbursable Cost </t>
  </si>
  <si>
    <t>Worksheet #8 - Depreciation  (Allowance) Equipment, Building and Improvements-Medicaid Allowable Cost</t>
  </si>
  <si>
    <t xml:space="preserve">Worksheet #9 - All Other Expenditures-Medicaid Reimbursable Cost </t>
  </si>
  <si>
    <r>
      <t xml:space="preserve">Settlement-due School District                                                                                                      </t>
    </r>
    <r>
      <rPr>
        <sz val="12"/>
        <rFont val="Times"/>
        <family val="1"/>
      </rPr>
      <t xml:space="preserve"> (Line 5*50%)</t>
    </r>
  </si>
  <si>
    <t>SBCH Chart of Expenditure Codes</t>
  </si>
  <si>
    <t>Town &amp; State:</t>
  </si>
  <si>
    <t>Quarterly(Time Studies) Sample of Worker Weekly Logs</t>
  </si>
  <si>
    <t xml:space="preserve">Andover </t>
  </si>
  <si>
    <t xml:space="preserve">Ansonia </t>
  </si>
  <si>
    <t xml:space="preserve">Ashford </t>
  </si>
  <si>
    <t xml:space="preserve">Avon </t>
  </si>
  <si>
    <t xml:space="preserve">Barkhamsted </t>
  </si>
  <si>
    <t xml:space="preserve">Berlin </t>
  </si>
  <si>
    <t xml:space="preserve">Bethany </t>
  </si>
  <si>
    <t xml:space="preserve">Bethel </t>
  </si>
  <si>
    <t xml:space="preserve">Bloomfield </t>
  </si>
  <si>
    <t xml:space="preserve">Bolton </t>
  </si>
  <si>
    <t xml:space="preserve">Bozrah </t>
  </si>
  <si>
    <t xml:space="preserve">Branford </t>
  </si>
  <si>
    <t xml:space="preserve">Bridgeport </t>
  </si>
  <si>
    <t xml:space="preserve">Bristol </t>
  </si>
  <si>
    <t xml:space="preserve">Brookfield </t>
  </si>
  <si>
    <t xml:space="preserve">Brooklyn </t>
  </si>
  <si>
    <t xml:space="preserve">Canaan </t>
  </si>
  <si>
    <t xml:space="preserve">Canterbury </t>
  </si>
  <si>
    <t xml:space="preserve">Canton </t>
  </si>
  <si>
    <t xml:space="preserve">Chaplin </t>
  </si>
  <si>
    <t xml:space="preserve">Cheshire </t>
  </si>
  <si>
    <t xml:space="preserve">Chester </t>
  </si>
  <si>
    <t xml:space="preserve">Clinton </t>
  </si>
  <si>
    <t xml:space="preserve">Colchester </t>
  </si>
  <si>
    <t xml:space="preserve">Colebrook </t>
  </si>
  <si>
    <t xml:space="preserve">Columbia </t>
  </si>
  <si>
    <t xml:space="preserve">Cornwall </t>
  </si>
  <si>
    <t xml:space="preserve">Coventry </t>
  </si>
  <si>
    <t xml:space="preserve">Cromwell </t>
  </si>
  <si>
    <t xml:space="preserve">Danbury </t>
  </si>
  <si>
    <t xml:space="preserve">Darien </t>
  </si>
  <si>
    <t xml:space="preserve">Deep River </t>
  </si>
  <si>
    <t xml:space="preserve">Derby </t>
  </si>
  <si>
    <t xml:space="preserve">Eastford </t>
  </si>
  <si>
    <t xml:space="preserve">East Granby </t>
  </si>
  <si>
    <t xml:space="preserve">East Haddam </t>
  </si>
  <si>
    <t xml:space="preserve">East Hampton </t>
  </si>
  <si>
    <t xml:space="preserve">East Hartford </t>
  </si>
  <si>
    <t xml:space="preserve">East Haven </t>
  </si>
  <si>
    <t xml:space="preserve">East Lyme </t>
  </si>
  <si>
    <t xml:space="preserve">Easton </t>
  </si>
  <si>
    <t xml:space="preserve">East Windsor </t>
  </si>
  <si>
    <t xml:space="preserve">Ellington </t>
  </si>
  <si>
    <t xml:space="preserve">Enfield </t>
  </si>
  <si>
    <t xml:space="preserve">Essex </t>
  </si>
  <si>
    <t xml:space="preserve">Fairfield </t>
  </si>
  <si>
    <t xml:space="preserve">Farmington </t>
  </si>
  <si>
    <t xml:space="preserve">Franklin </t>
  </si>
  <si>
    <t xml:space="preserve">Glastonbury </t>
  </si>
  <si>
    <t xml:space="preserve">Granby </t>
  </si>
  <si>
    <t xml:space="preserve">Greenwich </t>
  </si>
  <si>
    <t xml:space="preserve">Griswold </t>
  </si>
  <si>
    <t xml:space="preserve">Groton </t>
  </si>
  <si>
    <t xml:space="preserve">Guilford </t>
  </si>
  <si>
    <t xml:space="preserve">Hamden </t>
  </si>
  <si>
    <t xml:space="preserve">Hampton </t>
  </si>
  <si>
    <t xml:space="preserve">Hartford </t>
  </si>
  <si>
    <t xml:space="preserve">Hartland </t>
  </si>
  <si>
    <t xml:space="preserve">Hebron </t>
  </si>
  <si>
    <t xml:space="preserve">Kent </t>
  </si>
  <si>
    <t xml:space="preserve">Killingly </t>
  </si>
  <si>
    <t xml:space="preserve">Lebanon </t>
  </si>
  <si>
    <t xml:space="preserve">Ledyard </t>
  </si>
  <si>
    <t xml:space="preserve">Lisbon </t>
  </si>
  <si>
    <t xml:space="preserve">Litchfield </t>
  </si>
  <si>
    <t xml:space="preserve">Madison </t>
  </si>
  <si>
    <t xml:space="preserve">Manchester </t>
  </si>
  <si>
    <t xml:space="preserve">Mansfield </t>
  </si>
  <si>
    <t xml:space="preserve">Marlborough </t>
  </si>
  <si>
    <t xml:space="preserve">Meriden </t>
  </si>
  <si>
    <t xml:space="preserve">Middletown </t>
  </si>
  <si>
    <t xml:space="preserve">Milford </t>
  </si>
  <si>
    <t xml:space="preserve">Monroe </t>
  </si>
  <si>
    <t xml:space="preserve">Montville </t>
  </si>
  <si>
    <t xml:space="preserve">Naugatuck </t>
  </si>
  <si>
    <t xml:space="preserve">New Britain </t>
  </si>
  <si>
    <t xml:space="preserve">New Canaan </t>
  </si>
  <si>
    <t xml:space="preserve">New Fairfield </t>
  </si>
  <si>
    <t xml:space="preserve">New Hartford </t>
  </si>
  <si>
    <t xml:space="preserve">New Haven </t>
  </si>
  <si>
    <t xml:space="preserve">Newington </t>
  </si>
  <si>
    <t xml:space="preserve">New London </t>
  </si>
  <si>
    <t xml:space="preserve">New Milford </t>
  </si>
  <si>
    <t xml:space="preserve">Newtown </t>
  </si>
  <si>
    <t xml:space="preserve">Norfolk </t>
  </si>
  <si>
    <t xml:space="preserve">North Branford </t>
  </si>
  <si>
    <t xml:space="preserve">North Canaan </t>
  </si>
  <si>
    <t xml:space="preserve">North Haven </t>
  </si>
  <si>
    <t xml:space="preserve">North Stonington </t>
  </si>
  <si>
    <t xml:space="preserve">Norwalk </t>
  </si>
  <si>
    <t xml:space="preserve">Norwich </t>
  </si>
  <si>
    <t xml:space="preserve">Old Saybrook </t>
  </si>
  <si>
    <t xml:space="preserve">Orange </t>
  </si>
  <si>
    <t xml:space="preserve">Oxford </t>
  </si>
  <si>
    <t xml:space="preserve">Plainfield </t>
  </si>
  <si>
    <t xml:space="preserve">Plainville </t>
  </si>
  <si>
    <t xml:space="preserve">Plymouth </t>
  </si>
  <si>
    <t xml:space="preserve">Pomfret </t>
  </si>
  <si>
    <t xml:space="preserve">Portland </t>
  </si>
  <si>
    <t xml:space="preserve">Preston </t>
  </si>
  <si>
    <t xml:space="preserve">Putnam </t>
  </si>
  <si>
    <t xml:space="preserve">Redding </t>
  </si>
  <si>
    <t xml:space="preserve">Ridgefield </t>
  </si>
  <si>
    <t xml:space="preserve">Rocky Hill </t>
  </si>
  <si>
    <t xml:space="preserve">Salem </t>
  </si>
  <si>
    <t xml:space="preserve">Salisbury </t>
  </si>
  <si>
    <t xml:space="preserve">Scotland </t>
  </si>
  <si>
    <t xml:space="preserve">Seymour </t>
  </si>
  <si>
    <t xml:space="preserve">Sharon </t>
  </si>
  <si>
    <t xml:space="preserve">Shelton </t>
  </si>
  <si>
    <t xml:space="preserve">Sherman </t>
  </si>
  <si>
    <t xml:space="preserve">Simsbury </t>
  </si>
  <si>
    <t xml:space="preserve">Somers </t>
  </si>
  <si>
    <t xml:space="preserve">Southington </t>
  </si>
  <si>
    <t xml:space="preserve">South Windsor </t>
  </si>
  <si>
    <t xml:space="preserve">Sprague </t>
  </si>
  <si>
    <t xml:space="preserve">Stafford </t>
  </si>
  <si>
    <t xml:space="preserve">Stamford </t>
  </si>
  <si>
    <t xml:space="preserve">Sterling </t>
  </si>
  <si>
    <t xml:space="preserve">Stonington </t>
  </si>
  <si>
    <t xml:space="preserve">Stratford </t>
  </si>
  <si>
    <t xml:space="preserve">Suffield </t>
  </si>
  <si>
    <t xml:space="preserve">Thomaston </t>
  </si>
  <si>
    <t xml:space="preserve">Thompson </t>
  </si>
  <si>
    <t xml:space="preserve">Tolland </t>
  </si>
  <si>
    <t xml:space="preserve">Torrington </t>
  </si>
  <si>
    <t xml:space="preserve">Trumbull </t>
  </si>
  <si>
    <t xml:space="preserve">Union </t>
  </si>
  <si>
    <t xml:space="preserve">Vernon </t>
  </si>
  <si>
    <t xml:space="preserve">Voluntown </t>
  </si>
  <si>
    <t xml:space="preserve">Wallingford </t>
  </si>
  <si>
    <t xml:space="preserve">Waterbury </t>
  </si>
  <si>
    <t xml:space="preserve">Waterford </t>
  </si>
  <si>
    <t xml:space="preserve">Watertown </t>
  </si>
  <si>
    <t xml:space="preserve">Westbrook </t>
  </si>
  <si>
    <t xml:space="preserve">West Hartford </t>
  </si>
  <si>
    <t xml:space="preserve">West Haven </t>
  </si>
  <si>
    <t>SW-104</t>
  </si>
  <si>
    <t xml:space="preserve">Weston </t>
  </si>
  <si>
    <t xml:space="preserve">Westport </t>
  </si>
  <si>
    <t xml:space="preserve">Wethersfield </t>
  </si>
  <si>
    <t xml:space="preserve">Willington </t>
  </si>
  <si>
    <t xml:space="preserve">Wilton </t>
  </si>
  <si>
    <t xml:space="preserve">Winchester </t>
  </si>
  <si>
    <t xml:space="preserve">Windham </t>
  </si>
  <si>
    <t xml:space="preserve">Windsor </t>
  </si>
  <si>
    <t xml:space="preserve">Windsor Locks </t>
  </si>
  <si>
    <t xml:space="preserve">Wolcott </t>
  </si>
  <si>
    <t xml:space="preserve">Woodbridge </t>
  </si>
  <si>
    <t xml:space="preserve">Woodstock </t>
  </si>
  <si>
    <t>Regional  SD#01</t>
  </si>
  <si>
    <t>Regional  SD#04</t>
  </si>
  <si>
    <t>Regional  SD#05</t>
  </si>
  <si>
    <t>Regional  SD#06</t>
  </si>
  <si>
    <t>Regional  SD#07</t>
  </si>
  <si>
    <t>Regional  SD#08</t>
  </si>
  <si>
    <t>Regional  SD#09</t>
  </si>
  <si>
    <t>Regional  SD#10</t>
  </si>
  <si>
    <t>Regional  SD#11</t>
  </si>
  <si>
    <t xml:space="preserve">Total District Students </t>
  </si>
  <si>
    <r>
      <t>Total Students with medical</t>
    </r>
    <r>
      <rPr>
        <i/>
        <vertAlign val="superscript"/>
        <sz val="12"/>
        <rFont val="Garamond"/>
        <family val="1"/>
      </rPr>
      <t>(1)</t>
    </r>
    <r>
      <rPr>
        <sz val="10"/>
        <rFont val="Times New Roman"/>
        <family val="1"/>
      </rPr>
      <t xml:space="preserve"> services included in IEP's</t>
    </r>
  </si>
  <si>
    <r>
      <t>Total Medicaid Students with medical</t>
    </r>
    <r>
      <rPr>
        <i/>
        <vertAlign val="superscript"/>
        <sz val="12"/>
        <rFont val="Garamond"/>
        <family val="1"/>
      </rPr>
      <t>(1)</t>
    </r>
    <r>
      <rPr>
        <sz val="10"/>
        <rFont val="Times New Roman"/>
        <family val="1"/>
      </rPr>
      <t xml:space="preserve"> services included in  IEP's</t>
    </r>
  </si>
  <si>
    <t>Total  SpEd Students with Transportation</t>
  </si>
  <si>
    <t xml:space="preserve">if populated, then enter  "1"                                    </t>
  </si>
  <si>
    <t xml:space="preserve">"snap shot" Date: </t>
  </si>
  <si>
    <t>District Number (town code or regional school district number):</t>
  </si>
  <si>
    <t>(1)Medical necessary services may include the following:  audiology services, clinical diagnostic laboratory services, medical services provided by licensed physicians, physician assistant, or nurse practitioners, mental health services (Psychological &amp; Counseling Services), nursing services, occupational therapy, physical therapy, respiratory care services, speech/language services, optometric services.</t>
  </si>
  <si>
    <t>Regional  SD#12</t>
  </si>
  <si>
    <t>Regional  SD#13</t>
  </si>
  <si>
    <t>Regional  SD#14</t>
  </si>
  <si>
    <t>Regional  SD#15</t>
  </si>
  <si>
    <t>Regional  SD#16</t>
  </si>
  <si>
    <t>Regional  SD#17</t>
  </si>
  <si>
    <t>Regional  SD#18</t>
  </si>
  <si>
    <t>Regional  SD#19</t>
  </si>
  <si>
    <t>Town Code</t>
  </si>
  <si>
    <t>Medicaid allowable Special transportation rate= Students with IEP SpEd transport /All students with SpEd transport</t>
  </si>
  <si>
    <t>Equipment (Durable Medical Equipment)</t>
  </si>
  <si>
    <t>Medicaid allowable Special transportation rate= Students with IEP SpEd transport for medical reasons /All students with SpEd transport</t>
  </si>
  <si>
    <t>CONNECTICUT MEDICAID</t>
  </si>
  <si>
    <t>Employee Benefits (Fringe Benefits)</t>
  </si>
  <si>
    <t>Purchased Professional and Technical Services</t>
  </si>
  <si>
    <t>TRN-700</t>
  </si>
  <si>
    <t>TRN-701</t>
  </si>
  <si>
    <t>All Other Expenditures (Miscellaneous Expenditures)</t>
  </si>
  <si>
    <r>
      <t>Respiratory Care Service-individual procedure to</t>
    </r>
    <r>
      <rPr>
        <b/>
        <sz val="10"/>
        <rFont val="Times New Roman"/>
        <family val="1"/>
      </rPr>
      <t xml:space="preserve"> increase muscle </t>
    </r>
    <r>
      <rPr>
        <sz val="10"/>
        <rFont val="Times New Roman"/>
        <family val="1"/>
      </rPr>
      <t>strenght or endurance</t>
    </r>
  </si>
  <si>
    <r>
      <t>Respiratory Care Service-individual procedure to</t>
    </r>
    <r>
      <rPr>
        <b/>
        <sz val="10"/>
        <rFont val="Times New Roman"/>
        <family val="1"/>
      </rPr>
      <t xml:space="preserve"> improve</t>
    </r>
    <r>
      <rPr>
        <sz val="10"/>
        <rFont val="Times New Roman"/>
        <family val="1"/>
      </rPr>
      <t xml:space="preserve"> respiratory function</t>
    </r>
  </si>
  <si>
    <r>
      <t xml:space="preserve">Respiratory Care Service-group procedure to </t>
    </r>
    <r>
      <rPr>
        <b/>
        <sz val="10"/>
        <rFont val="Times New Roman"/>
        <family val="1"/>
      </rPr>
      <t xml:space="preserve">increase </t>
    </r>
    <r>
      <rPr>
        <sz val="10"/>
        <rFont val="Times New Roman"/>
        <family val="1"/>
      </rPr>
      <t xml:space="preserve">muscle strenght or endurance or to </t>
    </r>
    <r>
      <rPr>
        <b/>
        <sz val="10"/>
        <rFont val="Times New Roman"/>
        <family val="1"/>
      </rPr>
      <t>improve</t>
    </r>
    <r>
      <rPr>
        <sz val="10"/>
        <rFont val="Times New Roman"/>
        <family val="1"/>
      </rPr>
      <t xml:space="preserve"> respiratory function</t>
    </r>
  </si>
  <si>
    <t xml:space="preserve">Cost Report </t>
  </si>
  <si>
    <r>
      <t>Psychological &amp; Counseling Service-</t>
    </r>
    <r>
      <rPr>
        <b/>
        <sz val="10"/>
        <rFont val="Times New Roman"/>
        <family val="1"/>
      </rPr>
      <t>psychiatric</t>
    </r>
    <r>
      <rPr>
        <sz val="10"/>
        <rFont val="Times New Roman"/>
        <family val="1"/>
      </rPr>
      <t xml:space="preserve"> diagnostic interview</t>
    </r>
  </si>
  <si>
    <r>
      <t>Psychological &amp; Counseling Service-</t>
    </r>
    <r>
      <rPr>
        <b/>
        <sz val="10"/>
        <rFont val="Times New Roman"/>
        <family val="1"/>
      </rPr>
      <t>individual psychotherapy</t>
    </r>
  </si>
  <si>
    <r>
      <t>Psychological &amp; Counseling Service-</t>
    </r>
    <r>
      <rPr>
        <b/>
        <sz val="10"/>
        <rFont val="Times New Roman"/>
        <family val="1"/>
      </rPr>
      <t>group psychotherapy</t>
    </r>
  </si>
  <si>
    <r>
      <t>Psychological &amp; Counseling Service-</t>
    </r>
    <r>
      <rPr>
        <b/>
        <sz val="10"/>
        <rFont val="Times New Roman"/>
        <family val="1"/>
      </rPr>
      <t>family psychotherapy</t>
    </r>
  </si>
  <si>
    <t>Admin Support to Medicaid Services %                               (TS based)</t>
  </si>
  <si>
    <t>S/T</t>
  </si>
  <si>
    <t>Page 3</t>
  </si>
  <si>
    <t>Page 2</t>
  </si>
  <si>
    <t>Wks #3</t>
  </si>
  <si>
    <t>Wks #4</t>
  </si>
  <si>
    <t>Wks #5</t>
  </si>
  <si>
    <t>Wks #7</t>
  </si>
  <si>
    <t>Wks #6</t>
  </si>
  <si>
    <t>Worksheet # 9</t>
  </si>
  <si>
    <t>All Other Expenditures-Direct Services</t>
  </si>
  <si>
    <t>Total All Other Expenditures</t>
  </si>
  <si>
    <t>ED001, Schedule #4, Line  411, Col.2  (Special Ed per CGS 10-76f)</t>
  </si>
  <si>
    <t>Direct Services All Other Expenditures</t>
  </si>
  <si>
    <t>Wks #9</t>
  </si>
  <si>
    <t>actual expense</t>
  </si>
  <si>
    <t>DSC=TS</t>
  </si>
  <si>
    <t>Annual Average Medicaid Allowable Specialized Transportation Rate %</t>
  </si>
  <si>
    <t xml:space="preserve">Use                         Allowance % (OIG A-87)           </t>
  </si>
  <si>
    <t>Worksheet # 8</t>
  </si>
  <si>
    <t>Page 1</t>
  </si>
  <si>
    <t xml:space="preserve">School Based Child Health </t>
  </si>
  <si>
    <t>Cost Report</t>
  </si>
  <si>
    <t xml:space="preserve">Report for the state fiscal year ending on: </t>
  </si>
  <si>
    <t>Line#</t>
  </si>
  <si>
    <t>Statewide %</t>
  </si>
  <si>
    <t>Worksheet # 6A</t>
  </si>
  <si>
    <t>number of items</t>
  </si>
  <si>
    <t>Amount per item</t>
  </si>
  <si>
    <t>Total cost</t>
  </si>
  <si>
    <t>MSC-010</t>
  </si>
  <si>
    <t>MSC-020</t>
  </si>
  <si>
    <t>MSC-021</t>
  </si>
  <si>
    <t>MSC-022</t>
  </si>
  <si>
    <t>MSC-030</t>
  </si>
  <si>
    <t>MSC-031</t>
  </si>
  <si>
    <t>MSC-040</t>
  </si>
  <si>
    <t>MSC-050</t>
  </si>
  <si>
    <t>MSC-051</t>
  </si>
  <si>
    <t>MSC-060</t>
  </si>
  <si>
    <t>MSC-061</t>
  </si>
  <si>
    <t>MSC-070</t>
  </si>
  <si>
    <t>MSC-071</t>
  </si>
  <si>
    <t>MSC-072</t>
  </si>
  <si>
    <t>MSC-080</t>
  </si>
  <si>
    <t>MSC-090</t>
  </si>
  <si>
    <t>MSC-091</t>
  </si>
  <si>
    <t>MSC-100</t>
  </si>
  <si>
    <t>MSC-104</t>
  </si>
  <si>
    <t>MSC-700</t>
  </si>
  <si>
    <t>MSC-800</t>
  </si>
  <si>
    <t>MSC-900</t>
  </si>
  <si>
    <t>SBCH-DSS Expenditure Code</t>
  </si>
  <si>
    <t>Indirect Cost Rate</t>
  </si>
  <si>
    <t xml:space="preserve">Total Direct Cost </t>
  </si>
  <si>
    <t>Total Medicaid Allowable Direct Cost</t>
  </si>
  <si>
    <t>Cost</t>
  </si>
  <si>
    <t>Equipment - Description</t>
  </si>
  <si>
    <t>Direct Purchased Professional &amp; Technical Services</t>
  </si>
  <si>
    <t>Col #7</t>
  </si>
  <si>
    <t>Col #6</t>
  </si>
  <si>
    <t>Col #1</t>
  </si>
  <si>
    <t>Col #2</t>
  </si>
  <si>
    <t>Col #3</t>
  </si>
  <si>
    <t>Col #4</t>
  </si>
  <si>
    <t>Col #5</t>
  </si>
  <si>
    <t>Col #8</t>
  </si>
  <si>
    <t>Col #9</t>
  </si>
  <si>
    <t>ED001, Sched.#4</t>
  </si>
  <si>
    <t xml:space="preserve">Purchased Professional and Technical Services </t>
  </si>
  <si>
    <t>Purchased Services-Direct Services</t>
  </si>
  <si>
    <t>ED001, Schedule #4, Line  404, Col.2  (Special Ed per CGS 10-76f)</t>
  </si>
  <si>
    <t>SBCH-DSS Expense Code</t>
  </si>
  <si>
    <t>SBCH-DSS Expense  Code</t>
  </si>
  <si>
    <t>Purchased Property Services - Description</t>
  </si>
  <si>
    <t>Worksheet # 7</t>
  </si>
  <si>
    <t>Direct Service Personnel</t>
  </si>
  <si>
    <t>Administrative Staff</t>
  </si>
  <si>
    <t>Speech-Language Pathology Therapist</t>
  </si>
  <si>
    <t>chiropractors, licensed; natureopaths, licensed; Optometrist, licensed; Osteopaths, licensed; Physician Assistant, licensed; Physician, licensed; Podiatrist, licensed</t>
  </si>
  <si>
    <t>Audiometrist, Assistive Technology Consultant</t>
  </si>
  <si>
    <r>
      <t>To:  Certification</t>
    </r>
    <r>
      <rPr>
        <b/>
        <u/>
        <sz val="12"/>
        <rFont val="Times New Roman"/>
        <family val="1"/>
      </rPr>
      <t xml:space="preserve"> Line 1---&gt;</t>
    </r>
  </si>
  <si>
    <r>
      <t>To:  Certification</t>
    </r>
    <r>
      <rPr>
        <b/>
        <u/>
        <sz val="12"/>
        <rFont val="Times New Roman"/>
        <family val="1"/>
      </rPr>
      <t xml:space="preserve"> Line 1.a---&gt;</t>
    </r>
  </si>
  <si>
    <t xml:space="preserve"> Purchased Services not related to the Medicaid SBCH</t>
  </si>
  <si>
    <t>other not related to the Medicaid SBCH</t>
  </si>
  <si>
    <t>* Enter below  10% if no unrectricted IDC rate approved by cognizant agency that match the reporting period:  For all non institutional providers except school based providers the cognizant agency is generally the Department of Health and Human Services.  The Connecticut State Department of Education assigns indirect rates for school based providers. The Connecticut's SBCH program received permission from CMS to use 10% if there is no IDC assigned by the Connecticut State Department of Education.</t>
  </si>
  <si>
    <r>
      <t xml:space="preserve"> The OIG allowed IDC Rate:Enter 10% -----&gt;                                                                   </t>
    </r>
    <r>
      <rPr>
        <sz val="14"/>
        <rFont val="Times New Roman"/>
        <family val="1"/>
      </rPr>
      <t xml:space="preserve">  </t>
    </r>
    <r>
      <rPr>
        <i/>
        <sz val="14"/>
        <color indexed="10"/>
        <rFont val="Times New Roman"/>
        <family val="1"/>
      </rPr>
      <t xml:space="preserve"> </t>
    </r>
    <r>
      <rPr>
        <i/>
        <sz val="11"/>
        <color indexed="10"/>
        <rFont val="Times New Roman"/>
        <family val="1"/>
      </rPr>
      <t>if district did not apply for and did not receive an approval from the SDE to use an unrectricted IDC rate</t>
    </r>
  </si>
  <si>
    <r>
      <t>Supplies and materials</t>
    </r>
    <r>
      <rPr>
        <b/>
        <sz val="10"/>
        <rFont val="Times New Roman"/>
        <family val="1"/>
      </rPr>
      <t xml:space="preserve"> not related to the Medicaid SBCH</t>
    </r>
  </si>
  <si>
    <r>
      <t>Purchased Property Services-</t>
    </r>
    <r>
      <rPr>
        <b/>
        <sz val="10"/>
        <rFont val="Times New Roman"/>
        <family val="1"/>
      </rPr>
      <t>not related to the Medicaid SBCH</t>
    </r>
  </si>
  <si>
    <t>other - not related to the Medicaid SBCH</t>
  </si>
  <si>
    <t>Miscellaneous Expenditures: not related to the Medicaid SBCH</t>
  </si>
  <si>
    <r>
      <t>Source:</t>
    </r>
    <r>
      <rPr>
        <u/>
        <sz val="9"/>
        <color indexed="10"/>
        <rFont val="Times New Roman"/>
        <family val="1"/>
      </rPr>
      <t xml:space="preserve"> Amount Reported on ED001, Schedule #4, Line 411, Col.2 </t>
    </r>
    <r>
      <rPr>
        <i/>
        <u/>
        <sz val="9"/>
        <color indexed="10"/>
        <rFont val="Times New Roman"/>
        <family val="1"/>
      </rPr>
      <t xml:space="preserve"> (Special Ed per CGS 10-76f)</t>
    </r>
  </si>
  <si>
    <r>
      <t>To:  Certification</t>
    </r>
    <r>
      <rPr>
        <b/>
        <u/>
        <sz val="9"/>
        <rFont val="Times New Roman"/>
        <family val="1"/>
      </rPr>
      <t xml:space="preserve"> Line 5---&gt;</t>
    </r>
  </si>
  <si>
    <t>S&amp;W</t>
  </si>
  <si>
    <t>F/B</t>
  </si>
  <si>
    <t>Federal reimbursements</t>
  </si>
  <si>
    <t xml:space="preserve"> Federal Reimbursements included in the Salary/ Compensation Amount</t>
  </si>
  <si>
    <t xml:space="preserve"> Federal Reimbursements included in the  Employer's share -Fringe Benefits Amount  </t>
  </si>
  <si>
    <t xml:space="preserve"> Paid Salary/ Compensation Federal Reimbursement Amount applicable to  Medicaid Reimbursable DSP</t>
  </si>
  <si>
    <t>Fringe Benefits (Emploer Share) Amount   Federal Reimbursement Amount applicable to  Medicaid Reimbursable DSP</t>
  </si>
  <si>
    <r>
      <t>To:  Certification</t>
    </r>
    <r>
      <rPr>
        <b/>
        <u/>
        <sz val="12"/>
        <rFont val="Times New Roman"/>
        <family val="1"/>
      </rPr>
      <t xml:space="preserve"> Line 6---&gt;</t>
    </r>
  </si>
  <si>
    <t>6a</t>
  </si>
  <si>
    <t>Less: S&amp;W Federal Reimbursements</t>
  </si>
  <si>
    <t>Less: all other Federal Reimbursements</t>
  </si>
  <si>
    <r>
      <t>To:  Certification</t>
    </r>
    <r>
      <rPr>
        <b/>
        <u/>
        <sz val="12"/>
        <rFont val="Times New Roman"/>
        <family val="1"/>
      </rPr>
      <t xml:space="preserve"> Line 6a---&gt;</t>
    </r>
  </si>
  <si>
    <t>100-104</t>
  </si>
  <si>
    <t xml:space="preserve">Federally reimbursed Fringe Benefits (Emploer Share) Amount  </t>
  </si>
  <si>
    <t>Federally reimbursed Salary/Compensation amount</t>
  </si>
  <si>
    <t>Federally reimbursed Purchased Professional and Technical Services  Amount</t>
  </si>
  <si>
    <t xml:space="preserve"> Purchased Professional and Technical Services  Amount applicable to  Medicaid Reimbursable DSP</t>
  </si>
  <si>
    <t>To line 6a-&gt;</t>
  </si>
  <si>
    <r>
      <t xml:space="preserve">Medicaid Services %?       </t>
    </r>
    <r>
      <rPr>
        <b/>
        <sz val="10"/>
        <rFont val="Times New Roman"/>
        <family val="1"/>
      </rPr>
      <t xml:space="preserve">                                    If Col.6 ="1" then Col.7= 100%                       If Col.6 ="0" then Col.7= "TS" </t>
    </r>
  </si>
  <si>
    <r>
      <t>Miscellaneous Expenditures:</t>
    </r>
    <r>
      <rPr>
        <b/>
        <sz val="9"/>
        <rFont val="Times New Roman"/>
        <family val="1"/>
      </rPr>
      <t>not related to the Medicaid SBCH</t>
    </r>
  </si>
  <si>
    <t>Administrative Claiming-S&amp;W and F/B</t>
  </si>
  <si>
    <t>State-wide averageMedical services included in IEP (activity K)</t>
  </si>
  <si>
    <t>3a</t>
  </si>
  <si>
    <t>3b</t>
  </si>
  <si>
    <t>3c</t>
  </si>
  <si>
    <t>4a</t>
  </si>
  <si>
    <t>4b</t>
  </si>
  <si>
    <t>5a</t>
  </si>
  <si>
    <t>5b</t>
  </si>
  <si>
    <t>To: Certification</t>
  </si>
  <si>
    <t>Certified Public Expenditure (CPE)</t>
  </si>
  <si>
    <t>Gross Specialized Transportation Cost - subject to further cost allocation plan</t>
  </si>
  <si>
    <r>
      <t>Transportation Claiming Allocation Statistics -</t>
    </r>
    <r>
      <rPr>
        <b/>
        <sz val="11"/>
        <color indexed="10"/>
        <rFont val="Times New Roman"/>
        <family val="1"/>
      </rPr>
      <t xml:space="preserve">Place holder </t>
    </r>
  </si>
  <si>
    <t>see register</t>
  </si>
  <si>
    <t>Position Description</t>
  </si>
  <si>
    <t>Worksheet # 3</t>
  </si>
  <si>
    <t>Worksheet # 2</t>
  </si>
  <si>
    <t>Y</t>
  </si>
  <si>
    <t>Direct Claiming Allocation Statistics</t>
  </si>
  <si>
    <t>Medicaid Billing Services (activity O)</t>
  </si>
  <si>
    <t>SBCH Cost Report Expenditure Code</t>
  </si>
  <si>
    <t xml:space="preserve">Fringe Benefits (Employee Benefits) Amount  </t>
  </si>
  <si>
    <t>Complete Col. #2, Col. #3</t>
  </si>
  <si>
    <t>ED001, Schedule #4</t>
  </si>
  <si>
    <t>Salary and Wages</t>
  </si>
  <si>
    <t xml:space="preserve">Marital and family therapists, DPH licensed </t>
  </si>
  <si>
    <t>SW-010</t>
  </si>
  <si>
    <t>SW-020</t>
  </si>
  <si>
    <t>SW-021</t>
  </si>
  <si>
    <t>SW-022</t>
  </si>
  <si>
    <t>SW-030</t>
  </si>
  <si>
    <t>SW-031</t>
  </si>
  <si>
    <t>SW-040</t>
  </si>
  <si>
    <t>SW-050</t>
  </si>
  <si>
    <t>SW-051</t>
  </si>
  <si>
    <t>SW-060</t>
  </si>
  <si>
    <t>SW-061</t>
  </si>
  <si>
    <t>SW-070</t>
  </si>
  <si>
    <t>SW-071</t>
  </si>
  <si>
    <t>SW-072</t>
  </si>
  <si>
    <t>SW-080</t>
  </si>
  <si>
    <t>SW-090</t>
  </si>
  <si>
    <t>SW-091</t>
  </si>
  <si>
    <t>SW-100</t>
  </si>
  <si>
    <t>SW-701</t>
  </si>
  <si>
    <t>SW-800</t>
  </si>
  <si>
    <t>SW-801</t>
  </si>
  <si>
    <t>SW-900</t>
  </si>
  <si>
    <t>FB-051</t>
  </si>
  <si>
    <t>FB-061</t>
  </si>
  <si>
    <t>FB-071</t>
  </si>
  <si>
    <t>FB-072</t>
  </si>
  <si>
    <t>FB-091</t>
  </si>
  <si>
    <t>FB-104</t>
  </si>
  <si>
    <t>SW-201</t>
  </si>
  <si>
    <t>SW-202</t>
  </si>
  <si>
    <t>SW-203</t>
  </si>
  <si>
    <t>SW-204</t>
  </si>
  <si>
    <t>SW-205</t>
  </si>
  <si>
    <t>SW-206</t>
  </si>
  <si>
    <t>SW-207</t>
  </si>
  <si>
    <t>SW-208</t>
  </si>
  <si>
    <t>SW-209</t>
  </si>
  <si>
    <t>SW-210</t>
  </si>
  <si>
    <t>SW-211</t>
  </si>
  <si>
    <t>SW-212</t>
  </si>
  <si>
    <t>FB-201</t>
  </si>
  <si>
    <t>FB-202</t>
  </si>
  <si>
    <t>FB-203</t>
  </si>
  <si>
    <t>FB-204</t>
  </si>
  <si>
    <t>FB-205</t>
  </si>
  <si>
    <t>FB-206</t>
  </si>
  <si>
    <t>FB-207</t>
  </si>
  <si>
    <t>FB-208</t>
  </si>
  <si>
    <t>FB-209</t>
  </si>
  <si>
    <t>FB-210</t>
  </si>
  <si>
    <t>FB-211</t>
  </si>
  <si>
    <t>FB-212</t>
  </si>
  <si>
    <t>Source:</t>
  </si>
  <si>
    <t>Total  SpEd Students with Transportation</t>
  </si>
  <si>
    <t>Total Medicaid SpEd Students with Transportation listed in IEP</t>
  </si>
  <si>
    <t>Allocation Bases Compensation</t>
  </si>
  <si>
    <t>Allocation Bases Other Expenses</t>
  </si>
  <si>
    <t>n/a</t>
  </si>
  <si>
    <t xml:space="preserve">Medicaid students with IEP Medicaid services  / SpEd Enrollment </t>
  </si>
  <si>
    <t>Administrative Claiming -Depreciation</t>
  </si>
  <si>
    <t>Total District Students (average)</t>
  </si>
  <si>
    <t>Administrative Claiming -Depreciation Rate</t>
  </si>
  <si>
    <t>Capitalized Equipment- Account Description</t>
  </si>
  <si>
    <t>Capitalized Building and Improvements - Account Description</t>
  </si>
  <si>
    <t>Administrative Staff Included in Quarterly Listings</t>
  </si>
  <si>
    <t>Direct Service Employees Included in Quarterly Listings</t>
  </si>
  <si>
    <t>PPS-800</t>
  </si>
  <si>
    <t>CPE Pool:</t>
  </si>
  <si>
    <t>FFP</t>
  </si>
  <si>
    <t>Medicaid Allowable Costs</t>
  </si>
  <si>
    <t xml:space="preserve">Date:   </t>
  </si>
  <si>
    <t>RECONCILIATION AND SETTLEMENT</t>
  </si>
  <si>
    <t>SW-700</t>
  </si>
  <si>
    <t>Direct Service Position Description</t>
  </si>
  <si>
    <t>Employee LastName</t>
  </si>
  <si>
    <t>Employee FirstName</t>
  </si>
  <si>
    <t>Direct Service Medicaid Billing Employees Included in Quarterly Listings</t>
  </si>
  <si>
    <t>Registers</t>
  </si>
  <si>
    <t>page left intentionally blank</t>
  </si>
  <si>
    <t>Time Studies Statewide Summary</t>
  </si>
  <si>
    <t>Time Studies Statewide Summary - Administrtive Staff</t>
  </si>
  <si>
    <t>-</t>
  </si>
  <si>
    <t>2a</t>
  </si>
  <si>
    <t>Page(s)</t>
  </si>
  <si>
    <t>Self computing worksheet: RECONCILIATION AND SETTLEMENT</t>
  </si>
  <si>
    <t>Cost Allocation Statistics</t>
  </si>
  <si>
    <t>Forms and Cost Report Worksheets</t>
  </si>
  <si>
    <t>Positions Titles Codes (with corresponding MSI Billing Codes)</t>
  </si>
  <si>
    <t>Direct Medical Supplies, Materials, Purchaded Services &amp; Other Cost</t>
  </si>
  <si>
    <t>Direct Medical Equipment</t>
  </si>
  <si>
    <t>Educational Collaborative/Approved Special Education School Tuition Payments</t>
  </si>
  <si>
    <t>Audiologist</t>
  </si>
  <si>
    <t>MSI Code</t>
  </si>
  <si>
    <t>Occupational Therapist</t>
  </si>
  <si>
    <t>Physical Therapist</t>
  </si>
  <si>
    <t>Respiratory Therapist</t>
  </si>
  <si>
    <t>Speech-Language Therapist</t>
  </si>
  <si>
    <t>Speech-Language Pathology Assistant</t>
  </si>
  <si>
    <t>Psychologist</t>
  </si>
  <si>
    <t>Social Worker</t>
  </si>
  <si>
    <t>Counselor</t>
  </si>
  <si>
    <t>Hearing Instrument Specialist</t>
  </si>
  <si>
    <t>Physical Therapy Assistant</t>
  </si>
  <si>
    <t>Nurse-APRN</t>
  </si>
  <si>
    <t>Nurse-RN</t>
  </si>
  <si>
    <t>Nurse-LPN</t>
  </si>
  <si>
    <t>Description</t>
  </si>
  <si>
    <t>ED001, Schedule #4, Line 408 Col.2  (Special Ed per CGS 10-76f)</t>
  </si>
  <si>
    <t>ED001, Schedule #4, Line  409, Col.2  (Special Ed per CGS 10-76f)</t>
  </si>
  <si>
    <t>Board of Education Capital Improvement Cost</t>
  </si>
  <si>
    <t xml:space="preserve">SBCH Position Code </t>
  </si>
  <si>
    <t>LEA Code:</t>
  </si>
  <si>
    <t>SBCH</t>
  </si>
  <si>
    <t>Connecticut Medicaid</t>
  </si>
  <si>
    <t>SFY 2010-2011</t>
  </si>
  <si>
    <t>Validation</t>
  </si>
  <si>
    <t>Worksheet # 3A</t>
  </si>
  <si>
    <t>SBCH Program Administrative Claiming &amp; Other Cost</t>
  </si>
  <si>
    <t>405-Special Education Tuition</t>
  </si>
  <si>
    <r>
      <t xml:space="preserve">Source: </t>
    </r>
    <r>
      <rPr>
        <sz val="12"/>
        <rFont val="Arial Narrow"/>
        <family val="2"/>
      </rPr>
      <t xml:space="preserve">Amount Reported on ED001, Schedule #4, Line 405, Col.2 </t>
    </r>
    <r>
      <rPr>
        <i/>
        <sz val="12"/>
        <rFont val="Arial Narrow"/>
        <family val="2"/>
      </rPr>
      <t xml:space="preserve"> (Special Ed per CGS 10-76f)</t>
    </r>
  </si>
  <si>
    <r>
      <t>Amount Reported on ED001, Schedule #4, Line 405, Col.2</t>
    </r>
    <r>
      <rPr>
        <sz val="10"/>
        <rFont val="Arial Narrow"/>
        <family val="2"/>
      </rPr>
      <t xml:space="preserve">
</t>
    </r>
    <r>
      <rPr>
        <i/>
        <sz val="10"/>
        <rFont val="Arial Narrow"/>
        <family val="2"/>
      </rPr>
      <t>(Special Ed per CGS 10-76f)</t>
    </r>
  </si>
  <si>
    <t>Tuition Amount</t>
  </si>
  <si>
    <t>Number of students</t>
  </si>
  <si>
    <t>Number of students with IEPs</t>
  </si>
  <si>
    <t>Number of Medicaid Covered Students with IEPs</t>
  </si>
  <si>
    <t>Special Education School Name</t>
  </si>
  <si>
    <t>SpEd School Code</t>
  </si>
  <si>
    <t>Tuition Amount Reimbursable Through Medicaid</t>
  </si>
  <si>
    <t>Medicaid Services %               (TS based)</t>
  </si>
  <si>
    <t>ACC: Tuition Amount Reimbursable Through Medicaid</t>
  </si>
  <si>
    <t>Medicaid Penetration Rate %</t>
  </si>
  <si>
    <t>Complete All highlighted columns</t>
  </si>
  <si>
    <t>Audiologists,  licensed</t>
  </si>
  <si>
    <t xml:space="preserve">Social Workers, SDE certified school </t>
  </si>
  <si>
    <t xml:space="preserve">Therapists, DPH licensed marital and family </t>
  </si>
  <si>
    <t xml:space="preserve">Physical therapy assistants meeting the requirements of Section 20-66 of the CGS, </t>
  </si>
  <si>
    <t>Speech therapy assistants working under the direction of licensed speech pathologists,</t>
  </si>
  <si>
    <t xml:space="preserve">Counselors, SDE certified guidance </t>
  </si>
  <si>
    <t>Chiropractors, licensed</t>
  </si>
  <si>
    <t>Natureopaths, licensed</t>
  </si>
  <si>
    <t>Other: provide list of titles</t>
  </si>
  <si>
    <t>Counselors, SDE certified school</t>
  </si>
  <si>
    <r>
      <t xml:space="preserve">Paid Salary/ Compensation ED001, Schedule #  </t>
    </r>
    <r>
      <rPr>
        <sz val="8"/>
        <color indexed="10"/>
        <rFont val="Times New Roman"/>
        <family val="1"/>
      </rPr>
      <t xml:space="preserve">              (enter only schedule number from ED001 report)</t>
    </r>
  </si>
  <si>
    <r>
      <t xml:space="preserve">allocation base </t>
    </r>
    <r>
      <rPr>
        <sz val="8"/>
        <color indexed="10"/>
        <rFont val="Times New Roman"/>
        <family val="1"/>
      </rPr>
      <t>(Col.11*5) / col.12</t>
    </r>
  </si>
  <si>
    <t>DPH licensed marital and family therapists</t>
  </si>
  <si>
    <t>Occupational Therapy Assistant</t>
  </si>
  <si>
    <t>Position Title Code (201 - 212)</t>
  </si>
  <si>
    <t>PS-701</t>
  </si>
  <si>
    <t>Special Education Transportation Monitors</t>
  </si>
  <si>
    <t>Assistive Technology Consultant, Audiometrist</t>
  </si>
  <si>
    <r>
      <t xml:space="preserve"> </t>
    </r>
    <r>
      <rPr>
        <b/>
        <sz val="9"/>
        <rFont val="Times New Roman"/>
        <family val="1"/>
      </rPr>
      <t xml:space="preserve">Enter </t>
    </r>
    <r>
      <rPr>
        <b/>
        <sz val="9"/>
        <color indexed="10"/>
        <rFont val="Times New Roman"/>
        <family val="1"/>
      </rPr>
      <t>"1"</t>
    </r>
    <r>
      <rPr>
        <b/>
        <sz val="9"/>
        <rFont val="Times New Roman"/>
        <family val="1"/>
      </rPr>
      <t xml:space="preserve"> for when delivered services are 100% IEP Prescribed Services.  Enter</t>
    </r>
    <r>
      <rPr>
        <b/>
        <sz val="9"/>
        <color indexed="10"/>
        <rFont val="Times New Roman"/>
        <family val="1"/>
      </rPr>
      <t xml:space="preserve"> "0" </t>
    </r>
    <r>
      <rPr>
        <b/>
        <sz val="9"/>
        <rFont val="Times New Roman"/>
        <family val="1"/>
      </rPr>
      <t>for when IEP and  non-IEP prescribed services are delivered</t>
    </r>
  </si>
  <si>
    <t xml:space="preserve"> chiropractors, licensed; natureopaths, licensed</t>
  </si>
  <si>
    <t>Osteopaths, licensed; Physician Assistant, licensed</t>
  </si>
  <si>
    <t xml:space="preserve"> Physician, licensed</t>
  </si>
  <si>
    <t xml:space="preserve"> Optometrist, licensed</t>
  </si>
  <si>
    <t>Page 15</t>
  </si>
  <si>
    <t>Page 20</t>
  </si>
  <si>
    <r>
      <t>4.9</t>
    </r>
    <r>
      <rPr>
        <sz val="10"/>
        <rFont val="Times New Roman"/>
        <family val="1"/>
      </rPr>
      <t xml:space="preserve"> through</t>
    </r>
    <r>
      <rPr>
        <sz val="12"/>
        <rFont val="Times New Roman"/>
        <family val="1"/>
      </rPr>
      <t xml:space="preserve"> 4.14</t>
    </r>
  </si>
  <si>
    <r>
      <t>19.34</t>
    </r>
    <r>
      <rPr>
        <sz val="10"/>
        <rFont val="Times New Roman"/>
        <family val="1"/>
      </rPr>
      <t xml:space="preserve"> through </t>
    </r>
    <r>
      <rPr>
        <sz val="12"/>
        <rFont val="Times New Roman"/>
        <family val="1"/>
      </rPr>
      <t>19.60</t>
    </r>
  </si>
  <si>
    <t>=</t>
  </si>
  <si>
    <t>(B+E+F+G)</t>
  </si>
  <si>
    <t>Specialized Transportation Cost recorded on line 407 code 600 in Schedule 4 of ED001</t>
  </si>
  <si>
    <t>Gross Special Education Transportation Cost</t>
  </si>
  <si>
    <t>Total expenditure claimable at 50% Administrative Claiming Rate</t>
  </si>
  <si>
    <t>Total Expenditure claimable at 50% Federal Medical assistance Percentage</t>
  </si>
  <si>
    <r>
      <t>source:</t>
    </r>
    <r>
      <rPr>
        <b/>
        <sz val="8"/>
        <color indexed="10"/>
        <rFont val="Times New Roman"/>
        <family val="1"/>
      </rPr>
      <t xml:space="preserve"> 19-</t>
    </r>
    <r>
      <rPr>
        <b/>
        <u/>
        <sz val="8"/>
        <color indexed="10"/>
        <rFont val="Times New Roman"/>
        <family val="1"/>
      </rPr>
      <t>REGISTER- Col.#6 and Col.#8</t>
    </r>
    <r>
      <rPr>
        <b/>
        <sz val="8"/>
        <color indexed="10"/>
        <rFont val="Times New Roman"/>
        <family val="1"/>
      </rPr>
      <t xml:space="preserve"> and 20-R</t>
    </r>
    <r>
      <rPr>
        <b/>
        <u/>
        <sz val="8"/>
        <color indexed="10"/>
        <rFont val="Times New Roman"/>
        <family val="1"/>
      </rPr>
      <t>EGISTER-Admin S&amp;W, FB- Col.#6 and Col.#8</t>
    </r>
  </si>
  <si>
    <r>
      <t>To:  Certification</t>
    </r>
    <r>
      <rPr>
        <b/>
        <u/>
        <sz val="12"/>
        <rFont val="Times New Roman"/>
        <family val="1"/>
      </rPr>
      <t xml:space="preserve"> Line 15.2---&gt;</t>
    </r>
  </si>
  <si>
    <r>
      <t>To:  Certification</t>
    </r>
    <r>
      <rPr>
        <b/>
        <u/>
        <sz val="12"/>
        <rFont val="Times New Roman"/>
        <family val="1"/>
      </rPr>
      <t xml:space="preserve"> Line 15.2a---&gt;</t>
    </r>
  </si>
  <si>
    <t>15.2a</t>
  </si>
  <si>
    <t>Less: Other Federal Reimbursements</t>
  </si>
  <si>
    <r>
      <t>From:</t>
    </r>
    <r>
      <rPr>
        <sz val="12"/>
        <rFont val="Times New Roman"/>
        <family val="1"/>
      </rPr>
      <t xml:space="preserve"> first day of school </t>
    </r>
    <r>
      <rPr>
        <b/>
        <sz val="12"/>
        <rFont val="Times New Roman"/>
        <family val="1"/>
      </rPr>
      <t xml:space="preserve"> To: </t>
    </r>
    <r>
      <rPr>
        <sz val="12"/>
        <rFont val="Times New Roman"/>
        <family val="1"/>
      </rPr>
      <t>11/30/2012</t>
    </r>
  </si>
  <si>
    <r>
      <t>From:</t>
    </r>
    <r>
      <rPr>
        <sz val="12"/>
        <rFont val="Times New Roman"/>
        <family val="1"/>
      </rPr>
      <t xml:space="preserve"> 12/1/2012 </t>
    </r>
    <r>
      <rPr>
        <b/>
        <sz val="12"/>
        <rFont val="Times New Roman"/>
        <family val="1"/>
      </rPr>
      <t xml:space="preserve"> To:</t>
    </r>
    <r>
      <rPr>
        <sz val="12"/>
        <rFont val="Times New Roman"/>
        <family val="1"/>
      </rPr>
      <t xml:space="preserve"> 02/29/2013</t>
    </r>
  </si>
  <si>
    <r>
      <t>From:</t>
    </r>
    <r>
      <rPr>
        <sz val="12"/>
        <rFont val="Times New Roman"/>
        <family val="1"/>
      </rPr>
      <t xml:space="preserve"> 03/1/2013</t>
    </r>
    <r>
      <rPr>
        <b/>
        <sz val="12"/>
        <rFont val="Times New Roman"/>
        <family val="1"/>
      </rPr>
      <t xml:space="preserve">  To:</t>
    </r>
    <r>
      <rPr>
        <sz val="12"/>
        <rFont val="Times New Roman"/>
        <family val="1"/>
      </rPr>
      <t xml:space="preserve"> last day of school</t>
    </r>
  </si>
  <si>
    <t>Direct Services / Med Blg Summary Statewide Average</t>
  </si>
  <si>
    <t>Q1</t>
  </si>
  <si>
    <t>Summary by Activity Code</t>
  </si>
  <si>
    <r>
      <t>Total  Allocated Units</t>
    </r>
    <r>
      <rPr>
        <b/>
        <sz val="8"/>
        <color indexed="12"/>
        <rFont val="Times New Roman"/>
        <family val="1"/>
      </rPr>
      <t xml:space="preserve"> (unit = 15 min)</t>
    </r>
  </si>
  <si>
    <t>B, D, F, H, J</t>
  </si>
  <si>
    <t>L, M, P,R,S</t>
  </si>
  <si>
    <t>NN</t>
  </si>
  <si>
    <t>Q2</t>
  </si>
  <si>
    <t>Q3</t>
  </si>
  <si>
    <t>Annual Average</t>
  </si>
  <si>
    <t>2012 School Year</t>
  </si>
  <si>
    <t>Medicaid Billing Summary Statewide Average</t>
  </si>
  <si>
    <t xml:space="preserve">Validation </t>
  </si>
  <si>
    <t>O</t>
  </si>
  <si>
    <t>ACC Summary Statewide Average</t>
  </si>
  <si>
    <t>Direct Medicaid Services % Allocation Base (see page 6)</t>
  </si>
  <si>
    <t>See page 6</t>
  </si>
  <si>
    <t>See page 7</t>
  </si>
  <si>
    <t>The allocation statistics presented here are based on the 2012 data.  CMS as of yet has not approved allocation bases to be used for allocation of the 2013 costs. The edits to the 2013 cost allocation bases will take place during the Desk Review process.</t>
  </si>
  <si>
    <t>Federal reimbursements to line 15.2/15.2a</t>
  </si>
  <si>
    <t>Statewide Direct Medicaid Services %</t>
  </si>
  <si>
    <t xml:space="preserve">Statewide Direct Medicaid Services % </t>
  </si>
  <si>
    <t>by email to:  DSS-SBCH@ct.gov</t>
  </si>
  <si>
    <t>by fax to:  860-424-4812</t>
  </si>
  <si>
    <t xml:space="preserve">by mail to:  </t>
  </si>
  <si>
    <t>DSS-SBCH Program</t>
  </si>
  <si>
    <t>Reimbursement &amp; CON, 9th floor</t>
  </si>
  <si>
    <t>55 Farmington Avenue</t>
  </si>
  <si>
    <t>Hartford, CT 06105</t>
  </si>
  <si>
    <t>Signed Certifications must be submitted using one of the following methods:</t>
  </si>
  <si>
    <t>Time Study Statewide Summary 2011-2012</t>
  </si>
  <si>
    <t>SBCH Covered Health Service Category  (Individual/Group/Family)</t>
  </si>
  <si>
    <t>SBCH Health Service Description</t>
  </si>
  <si>
    <t xml:space="preserve">Speech Language </t>
  </si>
  <si>
    <t xml:space="preserve">Evaluation of Speech Fluency </t>
  </si>
  <si>
    <t>Speech Language</t>
  </si>
  <si>
    <t xml:space="preserve">Evaluation of Speech Sound Production </t>
  </si>
  <si>
    <t>Evaluation of Speech Sound Production with Evaluation of Language Comprehension and Expression</t>
  </si>
  <si>
    <t>Behavioral and Qualitative Analysis of Voice and Resonance</t>
  </si>
  <si>
    <t>Treatment of Speech, Language, Voice, Communication, and/ or Auditory Processing Disorder</t>
  </si>
  <si>
    <t>Audiology</t>
  </si>
  <si>
    <t>Hearing Screening</t>
  </si>
  <si>
    <t>Hearing Service</t>
  </si>
  <si>
    <t>Physical Therapy</t>
  </si>
  <si>
    <t>Physical Therapy Evaluation</t>
  </si>
  <si>
    <t>Therapeutic Exercises to Develop Strength and Endurance, Range of Motion and Flexibility</t>
  </si>
  <si>
    <t>Psychological</t>
  </si>
  <si>
    <t>Psychiatric Diagnostic Evaluation with Medical Services</t>
  </si>
  <si>
    <t xml:space="preserve">Psychological Testing with Interpretation and report </t>
  </si>
  <si>
    <t>Psychiatric Diagnostic Evaluation</t>
  </si>
  <si>
    <t>Psychotherapy</t>
  </si>
  <si>
    <t>Occupational Therapy</t>
  </si>
  <si>
    <t>Occupational Therapy Evaluation</t>
  </si>
  <si>
    <t>Skilled Nursing</t>
  </si>
  <si>
    <t>RN Services</t>
  </si>
  <si>
    <t>LPN/LVN Services</t>
  </si>
  <si>
    <t>Medical</t>
  </si>
  <si>
    <t>Medical Screening</t>
  </si>
  <si>
    <t>Vision</t>
  </si>
  <si>
    <t>Vision Service</t>
  </si>
  <si>
    <t>Respiratory</t>
  </si>
  <si>
    <t>Therapeutic Procedures to Increase Strength or Endurance of Respiratory Muscles</t>
  </si>
  <si>
    <t>Therapeutic Procedures to Improve Respiratory Function</t>
  </si>
  <si>
    <t>Clinical Diagnostic</t>
  </si>
  <si>
    <t>Unlisted Chemistry Procedure</t>
  </si>
  <si>
    <t>SBCH Services approved in the SPA</t>
  </si>
  <si>
    <t>only complete the yellow shaded areas</t>
  </si>
  <si>
    <t>only complete yellow shaded areas</t>
  </si>
  <si>
    <r>
      <t>Only Complete</t>
    </r>
    <r>
      <rPr>
        <b/>
        <sz val="12"/>
        <color indexed="10"/>
        <rFont val="Times New Roman"/>
        <family val="1"/>
      </rPr>
      <t xml:space="preserve"> </t>
    </r>
    <r>
      <rPr>
        <b/>
        <sz val="12"/>
        <rFont val="Times New Roman"/>
        <family val="1"/>
      </rPr>
      <t>Column #7</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</si>
</sst>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quot;$&quot;#,##0.00"/>
    <numFmt numFmtId="166" formatCode="[$-409]mmmm\ d\,\ yyyy;@"/>
    <numFmt numFmtId="167" formatCode="mm/dd/yy;@"/>
    <numFmt numFmtId="168" formatCode="0_);\(0\)"/>
  </numFmts>
  <fonts count="115" x14ac:knownFonts="1">
    <font>
      <sz val="10"/>
      <name val="Arial"/>
    </font>
    <font>
      <sz val="10"/>
      <name val="Arial"/>
      <family val="2"/>
    </font>
    <font>
      <sz val="8"/>
      <name val="Arial"/>
      <family val="2"/>
    </font>
    <font>
      <sz val="10"/>
      <name val="Arial Narrow"/>
      <family val="2"/>
    </font>
    <font>
      <b/>
      <sz val="10"/>
      <name val="Arial Narrow"/>
      <family val="2"/>
    </font>
    <font>
      <b/>
      <sz val="14"/>
      <name val="Arial Narrow"/>
      <family val="2"/>
    </font>
    <font>
      <sz val="10"/>
      <color indexed="10"/>
      <name val="Arial Narrow"/>
      <family val="2"/>
    </font>
    <font>
      <sz val="11"/>
      <name val="Arial Narrow"/>
      <family val="2"/>
    </font>
    <font>
      <sz val="12"/>
      <name val="Arial Narrow"/>
      <family val="2"/>
    </font>
    <font>
      <b/>
      <sz val="12"/>
      <name val="Arial Narrow"/>
      <family val="2"/>
    </font>
    <font>
      <i/>
      <sz val="10"/>
      <name val="Arial Narrow"/>
      <family val="2"/>
    </font>
    <font>
      <b/>
      <i/>
      <sz val="10"/>
      <color indexed="10"/>
      <name val="Arial Narrow"/>
      <family val="2"/>
    </font>
    <font>
      <i/>
      <u/>
      <sz val="10"/>
      <color indexed="10"/>
      <name val="Arial Narrow"/>
      <family val="2"/>
    </font>
    <font>
      <i/>
      <sz val="12"/>
      <name val="Arial Narrow"/>
      <family val="2"/>
    </font>
    <font>
      <i/>
      <sz val="10"/>
      <color indexed="10"/>
      <name val="Arial Narrow"/>
      <family val="2"/>
    </font>
    <font>
      <i/>
      <vertAlign val="superscript"/>
      <sz val="10"/>
      <color indexed="10"/>
      <name val="Arial Narrow"/>
      <family val="2"/>
    </font>
    <font>
      <b/>
      <sz val="12"/>
      <name val="Times New Roman"/>
      <family val="1"/>
    </font>
    <font>
      <sz val="10"/>
      <name val="Arial"/>
      <family val="2"/>
    </font>
    <font>
      <b/>
      <sz val="14"/>
      <name val="Times New Roman"/>
      <family val="1"/>
    </font>
    <font>
      <b/>
      <sz val="16"/>
      <name val="Times New Roman"/>
      <family val="1"/>
    </font>
    <font>
      <sz val="8"/>
      <name val="Tms Rmn"/>
    </font>
    <font>
      <sz val="8"/>
      <name val="Times New Roman"/>
      <family val="1"/>
    </font>
    <font>
      <sz val="12"/>
      <name val="Times New Roman"/>
      <family val="1"/>
    </font>
    <font>
      <sz val="14"/>
      <name val="Times New Roman"/>
      <family val="1"/>
    </font>
    <font>
      <b/>
      <sz val="18"/>
      <name val="Times New Roman"/>
      <family val="1"/>
    </font>
    <font>
      <sz val="18"/>
      <name val="Times New Roman"/>
      <family val="1"/>
    </font>
    <font>
      <b/>
      <u/>
      <sz val="14"/>
      <name val="Times New Roman"/>
      <family val="1"/>
    </font>
    <font>
      <b/>
      <sz val="10"/>
      <name val="Times New Roman"/>
      <family val="1"/>
    </font>
    <font>
      <b/>
      <sz val="8"/>
      <name val="Times New Roman"/>
      <family val="1"/>
    </font>
    <font>
      <sz val="10"/>
      <name val="Times New Roman"/>
      <family val="1"/>
    </font>
    <font>
      <sz val="8"/>
      <name val="Arial Narrow"/>
      <family val="2"/>
    </font>
    <font>
      <sz val="9"/>
      <name val="Arial Narrow"/>
      <family val="2"/>
    </font>
    <font>
      <b/>
      <u/>
      <sz val="12"/>
      <name val="Times New Roman"/>
      <family val="1"/>
    </font>
    <font>
      <sz val="12"/>
      <name val="Times"/>
      <family val="1"/>
    </font>
    <font>
      <b/>
      <sz val="12"/>
      <name val="Times"/>
      <family val="1"/>
    </font>
    <font>
      <b/>
      <u/>
      <sz val="12"/>
      <name val="Times"/>
      <family val="1"/>
    </font>
    <font>
      <b/>
      <sz val="11"/>
      <name val="Times New Roman"/>
      <family val="1"/>
    </font>
    <font>
      <b/>
      <sz val="10"/>
      <color indexed="10"/>
      <name val="Times New Roman"/>
      <family val="1"/>
    </font>
    <font>
      <sz val="10"/>
      <color indexed="10"/>
      <name val="Times New Roman"/>
      <family val="1"/>
    </font>
    <font>
      <sz val="11"/>
      <name val="Times New Roman"/>
      <family val="1"/>
    </font>
    <font>
      <i/>
      <sz val="10"/>
      <color indexed="10"/>
      <name val="Times New Roman"/>
      <family val="1"/>
    </font>
    <font>
      <b/>
      <sz val="9"/>
      <name val="Times New Roman"/>
      <family val="1"/>
    </font>
    <font>
      <sz val="9"/>
      <color indexed="8"/>
      <name val="Times New Roman"/>
      <family val="1"/>
    </font>
    <font>
      <sz val="11"/>
      <color indexed="10"/>
      <name val="Times New Roman"/>
      <family val="1"/>
    </font>
    <font>
      <sz val="9"/>
      <color indexed="12"/>
      <name val="Times New Roman"/>
      <family val="1"/>
    </font>
    <font>
      <b/>
      <sz val="10"/>
      <color indexed="12"/>
      <name val="Times New Roman"/>
      <family val="1"/>
    </font>
    <font>
      <b/>
      <u/>
      <sz val="8"/>
      <name val="Times New Roman"/>
      <family val="1"/>
    </font>
    <font>
      <b/>
      <u/>
      <sz val="9"/>
      <name val="Times New Roman"/>
      <family val="1"/>
    </font>
    <font>
      <b/>
      <u/>
      <sz val="10"/>
      <name val="Times New Roman"/>
      <family val="1"/>
    </font>
    <font>
      <u/>
      <sz val="11"/>
      <name val="Times New Roman"/>
      <family val="1"/>
    </font>
    <font>
      <sz val="9"/>
      <name val="Times New Roman"/>
      <family val="1"/>
    </font>
    <font>
      <b/>
      <i/>
      <u/>
      <sz val="10"/>
      <name val="Times New Roman"/>
      <family val="1"/>
    </font>
    <font>
      <b/>
      <i/>
      <sz val="12"/>
      <name val="Times New Roman"/>
      <family val="1"/>
    </font>
    <font>
      <sz val="12"/>
      <color indexed="10"/>
      <name val="Times New Roman"/>
      <family val="1"/>
    </font>
    <font>
      <i/>
      <sz val="12"/>
      <color indexed="10"/>
      <name val="Times New Roman"/>
      <family val="1"/>
    </font>
    <font>
      <u/>
      <sz val="10"/>
      <name val="Times New Roman"/>
      <family val="1"/>
    </font>
    <font>
      <b/>
      <u/>
      <sz val="11"/>
      <name val="Times New Roman"/>
      <family val="1"/>
    </font>
    <font>
      <b/>
      <sz val="20"/>
      <name val="Times New Roman"/>
      <family val="1"/>
    </font>
    <font>
      <sz val="20"/>
      <name val="Arial"/>
      <family val="2"/>
    </font>
    <font>
      <b/>
      <i/>
      <sz val="9"/>
      <name val="Times New Roman"/>
      <family val="1"/>
    </font>
    <font>
      <b/>
      <u/>
      <sz val="9"/>
      <color indexed="10"/>
      <name val="Times New Roman"/>
      <family val="1"/>
    </font>
    <font>
      <sz val="11.5"/>
      <name val="Tms Rmn"/>
    </font>
    <font>
      <b/>
      <i/>
      <sz val="8"/>
      <color indexed="10"/>
      <name val="Times New Roman"/>
      <family val="1"/>
    </font>
    <font>
      <i/>
      <sz val="9"/>
      <name val="Times New Roman"/>
      <family val="1"/>
    </font>
    <font>
      <u/>
      <sz val="9"/>
      <color indexed="10"/>
      <name val="Times New Roman"/>
      <family val="1"/>
    </font>
    <font>
      <sz val="12"/>
      <color indexed="8"/>
      <name val="Times New Roman"/>
      <family val="1"/>
    </font>
    <font>
      <b/>
      <sz val="9"/>
      <color indexed="8"/>
      <name val="Times New Roman"/>
      <family val="1"/>
    </font>
    <font>
      <b/>
      <sz val="11"/>
      <color indexed="10"/>
      <name val="Times New Roman"/>
      <family val="1"/>
    </font>
    <font>
      <b/>
      <sz val="10"/>
      <name val="Garamond"/>
      <family val="1"/>
    </font>
    <font>
      <sz val="10"/>
      <name val="Garamond"/>
      <family val="1"/>
    </font>
    <font>
      <b/>
      <u/>
      <sz val="10"/>
      <name val="Garamond"/>
      <family val="1"/>
    </font>
    <font>
      <u/>
      <sz val="10"/>
      <name val="Garamond"/>
      <family val="1"/>
    </font>
    <font>
      <i/>
      <vertAlign val="superscript"/>
      <sz val="12"/>
      <name val="Garamond"/>
      <family val="1"/>
    </font>
    <font>
      <b/>
      <i/>
      <sz val="10"/>
      <color indexed="10"/>
      <name val="Times New Roman"/>
      <family val="1"/>
    </font>
    <font>
      <b/>
      <sz val="12"/>
      <name val="Garamond"/>
      <family val="1"/>
    </font>
    <font>
      <b/>
      <u/>
      <sz val="14"/>
      <name val="Garamond"/>
      <family val="1"/>
    </font>
    <font>
      <b/>
      <sz val="9"/>
      <color indexed="10"/>
      <name val="Times New Roman"/>
      <family val="1"/>
    </font>
    <font>
      <b/>
      <u/>
      <sz val="10"/>
      <color indexed="10"/>
      <name val="Times New Roman"/>
      <family val="1"/>
    </font>
    <font>
      <b/>
      <sz val="10"/>
      <color indexed="10"/>
      <name val="Garamond"/>
      <family val="1"/>
    </font>
    <font>
      <sz val="8"/>
      <color indexed="10"/>
      <name val="Times New Roman"/>
      <family val="1"/>
    </font>
    <font>
      <b/>
      <sz val="8"/>
      <color indexed="10"/>
      <name val="Times New Roman"/>
      <family val="1"/>
    </font>
    <font>
      <b/>
      <u/>
      <sz val="8"/>
      <color indexed="10"/>
      <name val="Times New Roman"/>
      <family val="1"/>
    </font>
    <font>
      <b/>
      <sz val="12"/>
      <color indexed="10"/>
      <name val="Times New Roman"/>
      <family val="1"/>
    </font>
    <font>
      <b/>
      <strike/>
      <sz val="10"/>
      <color indexed="10"/>
      <name val="Garamond"/>
      <family val="1"/>
    </font>
    <font>
      <b/>
      <sz val="11"/>
      <name val="Garamond"/>
      <family val="1"/>
    </font>
    <font>
      <sz val="14"/>
      <color indexed="10"/>
      <name val="Garamond"/>
      <family val="1"/>
    </font>
    <font>
      <b/>
      <sz val="14"/>
      <color indexed="10"/>
      <name val="Garamond"/>
      <family val="1"/>
    </font>
    <font>
      <b/>
      <sz val="14"/>
      <color indexed="21"/>
      <name val="Times New Roman"/>
      <family val="1"/>
    </font>
    <font>
      <i/>
      <sz val="11"/>
      <color indexed="10"/>
      <name val="Times New Roman"/>
      <family val="1"/>
    </font>
    <font>
      <i/>
      <sz val="14"/>
      <color indexed="10"/>
      <name val="Times New Roman"/>
      <family val="1"/>
    </font>
    <font>
      <u/>
      <sz val="12"/>
      <name val="Times New Roman"/>
      <family val="1"/>
    </font>
    <font>
      <u/>
      <sz val="9"/>
      <name val="Times New Roman"/>
      <family val="1"/>
    </font>
    <font>
      <i/>
      <u/>
      <sz val="9"/>
      <color indexed="10"/>
      <name val="Times New Roman"/>
      <family val="1"/>
    </font>
    <font>
      <b/>
      <u/>
      <sz val="10"/>
      <color rgb="FFFF0000"/>
      <name val="Times New Roman"/>
      <family val="1"/>
    </font>
    <font>
      <b/>
      <u/>
      <sz val="10"/>
      <color rgb="FFFF0000"/>
      <name val="Arial"/>
      <family val="2"/>
    </font>
    <font>
      <b/>
      <sz val="14"/>
      <name val="Garamond"/>
      <family val="1"/>
    </font>
    <font>
      <b/>
      <sz val="12"/>
      <color indexed="12"/>
      <name val="Times New Roman"/>
      <family val="1"/>
    </font>
    <font>
      <sz val="10"/>
      <color indexed="12"/>
      <name val="Times New Roman"/>
      <family val="1"/>
    </font>
    <font>
      <b/>
      <sz val="11"/>
      <color indexed="12"/>
      <name val="Times New Roman"/>
      <family val="1"/>
    </font>
    <font>
      <b/>
      <sz val="8"/>
      <color indexed="12"/>
      <name val="Times New Roman"/>
      <family val="1"/>
    </font>
    <font>
      <b/>
      <sz val="9"/>
      <color indexed="12"/>
      <name val="Times New Roman"/>
      <family val="1"/>
    </font>
    <font>
      <b/>
      <sz val="9"/>
      <name val="Bookman Old Style"/>
      <family val="1"/>
    </font>
    <font>
      <b/>
      <sz val="9"/>
      <color rgb="FFFF0000"/>
      <name val="Bookman Old Style"/>
      <family val="1"/>
    </font>
    <font>
      <b/>
      <sz val="12"/>
      <color indexed="12"/>
      <name val="Bookman Old Style"/>
      <family val="1"/>
    </font>
    <font>
      <sz val="10"/>
      <color indexed="12"/>
      <name val="Arial"/>
      <family val="2"/>
    </font>
    <font>
      <b/>
      <sz val="11"/>
      <color indexed="12"/>
      <name val="Bookman Old Style"/>
      <family val="1"/>
    </font>
    <font>
      <b/>
      <sz val="8"/>
      <color indexed="12"/>
      <name val="Bookman Old Style"/>
      <family val="1"/>
    </font>
    <font>
      <b/>
      <sz val="9"/>
      <color indexed="12"/>
      <name val="Bookman Old Style"/>
      <family val="1"/>
    </font>
    <font>
      <b/>
      <sz val="10"/>
      <color indexed="12"/>
      <name val="Arial"/>
      <family val="2"/>
    </font>
    <font>
      <b/>
      <u/>
      <sz val="10"/>
      <color rgb="FFFF0000"/>
      <name val="Garamond"/>
      <family val="1"/>
    </font>
    <font>
      <b/>
      <sz val="10"/>
      <color rgb="FFFF0000"/>
      <name val="Garamond"/>
      <family val="1"/>
    </font>
    <font>
      <b/>
      <sz val="11"/>
      <name val="Arial"/>
      <family val="2"/>
    </font>
    <font>
      <sz val="11"/>
      <name val="Arial"/>
      <family val="2"/>
    </font>
    <font>
      <sz val="11"/>
      <color rgb="FF000000"/>
      <name val="Arial"/>
      <family val="2"/>
    </font>
    <font>
      <b/>
      <sz val="12"/>
      <color rgb="FF000000"/>
      <name val="Times New Roman"/>
      <family val="1"/>
    </font>
  </fonts>
  <fills count="2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22"/>
        <bgColor indexed="8"/>
      </patternFill>
    </fill>
    <fill>
      <patternFill patternType="solid">
        <fgColor indexed="13"/>
        <bgColor indexed="64"/>
      </patternFill>
    </fill>
    <fill>
      <patternFill patternType="solid">
        <fgColor indexed="41"/>
        <bgColor indexed="64"/>
      </patternFill>
    </fill>
    <fill>
      <patternFill patternType="solid">
        <fgColor indexed="27"/>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rgb="FFFFFFFF"/>
        <bgColor rgb="FF000000"/>
      </patternFill>
    </fill>
    <fill>
      <patternFill patternType="solid">
        <fgColor rgb="FFE5B8B7"/>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8" tint="0.59999389629810485"/>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top/>
      <bottom style="thin">
        <color indexed="9"/>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s>
  <cellStyleXfs count="5">
    <xf numFmtId="0" fontId="0" fillId="0" borderId="0"/>
    <xf numFmtId="43" fontId="1" fillId="0" borderId="0" applyFont="0" applyFill="0" applyBorder="0" applyAlignment="0" applyProtection="0"/>
    <xf numFmtId="0" fontId="17" fillId="0" borderId="0"/>
    <xf numFmtId="0" fontId="20" fillId="0" borderId="0"/>
    <xf numFmtId="9" fontId="1" fillId="0" borderId="0" applyFont="0" applyFill="0" applyBorder="0" applyAlignment="0" applyProtection="0"/>
  </cellStyleXfs>
  <cellXfs count="947">
    <xf numFmtId="0" fontId="0" fillId="0" borderId="0" xfId="0"/>
    <xf numFmtId="0" fontId="3" fillId="0" borderId="0" xfId="0" applyFont="1"/>
    <xf numFmtId="0" fontId="4" fillId="0" borderId="0" xfId="0" applyFont="1" applyAlignment="1">
      <alignment horizontal="right" wrapText="1"/>
    </xf>
    <xf numFmtId="0" fontId="3" fillId="0" borderId="1" xfId="0" applyFont="1" applyBorder="1"/>
    <xf numFmtId="0" fontId="7" fillId="0" borderId="1" xfId="0" applyFont="1" applyFill="1" applyBorder="1" applyAlignment="1">
      <alignment horizontal="center" vertical="top"/>
    </xf>
    <xf numFmtId="0" fontId="7" fillId="2" borderId="2" xfId="0" applyFont="1" applyFill="1" applyBorder="1" applyAlignment="1">
      <alignment horizontal="center" wrapText="1"/>
    </xf>
    <xf numFmtId="0" fontId="9" fillId="0" borderId="0" xfId="0" applyFont="1" applyAlignment="1">
      <alignment horizontal="center"/>
    </xf>
    <xf numFmtId="0" fontId="9" fillId="0" borderId="0" xfId="0" applyFont="1" applyFill="1" applyBorder="1" applyAlignment="1">
      <alignment horizontal="center" wrapText="1"/>
    </xf>
    <xf numFmtId="0" fontId="7" fillId="3" borderId="3" xfId="0" applyFont="1" applyFill="1" applyBorder="1" applyAlignment="1">
      <alignment horizontal="center" wrapText="1"/>
    </xf>
    <xf numFmtId="0" fontId="3" fillId="0" borderId="0" xfId="0" applyFont="1" applyFill="1" applyBorder="1"/>
    <xf numFmtId="0" fontId="3" fillId="3" borderId="3" xfId="0" applyFont="1" applyFill="1" applyBorder="1" applyAlignment="1">
      <alignment horizontal="center" wrapText="1"/>
    </xf>
    <xf numFmtId="0" fontId="7" fillId="2" borderId="1" xfId="0" applyFont="1" applyFill="1" applyBorder="1" applyAlignment="1">
      <alignment horizontal="center" wrapText="1"/>
    </xf>
    <xf numFmtId="0" fontId="4" fillId="0" borderId="3" xfId="0" applyFont="1" applyFill="1" applyBorder="1" applyAlignment="1">
      <alignment horizontal="right" wrapText="1"/>
    </xf>
    <xf numFmtId="0" fontId="3" fillId="0" borderId="3" xfId="0" applyFont="1" applyBorder="1"/>
    <xf numFmtId="0" fontId="7" fillId="0" borderId="4" xfId="0" applyFont="1" applyFill="1" applyBorder="1" applyAlignment="1">
      <alignment horizontal="left" vertical="top" wrapText="1"/>
    </xf>
    <xf numFmtId="0" fontId="7" fillId="0" borderId="4" xfId="0" applyFont="1" applyFill="1" applyBorder="1" applyAlignment="1">
      <alignment vertical="top" wrapText="1"/>
    </xf>
    <xf numFmtId="0" fontId="3" fillId="3" borderId="3" xfId="0" applyFont="1" applyFill="1" applyBorder="1"/>
    <xf numFmtId="164" fontId="12" fillId="0" borderId="0" xfId="0" applyNumberFormat="1" applyFont="1" applyAlignment="1">
      <alignment vertical="center"/>
    </xf>
    <xf numFmtId="0" fontId="11" fillId="0" borderId="0" xfId="0" applyFont="1" applyAlignment="1">
      <alignment horizontal="right" vertical="center" wrapText="1"/>
    </xf>
    <xf numFmtId="0" fontId="7" fillId="0" borderId="1" xfId="0" applyFont="1" applyFill="1" applyBorder="1" applyAlignment="1">
      <alignment horizontal="left" vertical="top" wrapText="1"/>
    </xf>
    <xf numFmtId="164" fontId="7" fillId="3" borderId="3" xfId="0" applyNumberFormat="1" applyFont="1" applyFill="1" applyBorder="1" applyAlignment="1">
      <alignment horizontal="center" wrapText="1"/>
    </xf>
    <xf numFmtId="0" fontId="7" fillId="2" borderId="4" xfId="0" applyFont="1" applyFill="1" applyBorder="1" applyAlignment="1">
      <alignment horizontal="center" wrapText="1"/>
    </xf>
    <xf numFmtId="0" fontId="7" fillId="2" borderId="0" xfId="0" applyFont="1" applyFill="1" applyBorder="1" applyAlignment="1">
      <alignment horizontal="center" wrapText="1"/>
    </xf>
    <xf numFmtId="0" fontId="4" fillId="0" borderId="5" xfId="0" applyFont="1" applyFill="1" applyBorder="1" applyAlignment="1">
      <alignment horizontal="right" wrapText="1"/>
    </xf>
    <xf numFmtId="0" fontId="4" fillId="0" borderId="6" xfId="0" applyFont="1" applyFill="1" applyBorder="1" applyAlignment="1">
      <alignment horizontal="right" wrapText="1"/>
    </xf>
    <xf numFmtId="9" fontId="7" fillId="3" borderId="3" xfId="4" applyFont="1" applyFill="1" applyBorder="1" applyAlignment="1">
      <alignment horizontal="center" wrapText="1"/>
    </xf>
    <xf numFmtId="0" fontId="3" fillId="2" borderId="1" xfId="0" applyFont="1" applyFill="1" applyBorder="1" applyAlignment="1">
      <alignment horizontal="center" wrapText="1"/>
    </xf>
    <xf numFmtId="0" fontId="3" fillId="0" borderId="1" xfId="0" applyFont="1" applyFill="1" applyBorder="1"/>
    <xf numFmtId="9" fontId="3" fillId="0" borderId="1" xfId="0" applyNumberFormat="1" applyFont="1" applyBorder="1"/>
    <xf numFmtId="0" fontId="3" fillId="3" borderId="1" xfId="0" applyFont="1" applyFill="1" applyBorder="1"/>
    <xf numFmtId="0" fontId="4" fillId="0" borderId="7" xfId="0" applyFont="1" applyFill="1" applyBorder="1" applyAlignment="1">
      <alignment horizontal="right" wrapText="1"/>
    </xf>
    <xf numFmtId="0" fontId="4" fillId="0" borderId="8" xfId="0" applyFont="1" applyFill="1" applyBorder="1" applyAlignment="1">
      <alignment horizontal="right" wrapText="1"/>
    </xf>
    <xf numFmtId="9" fontId="7" fillId="0" borderId="6" xfId="4" applyFont="1" applyFill="1" applyBorder="1" applyAlignment="1">
      <alignment horizontal="center" wrapText="1"/>
    </xf>
    <xf numFmtId="0" fontId="6" fillId="3" borderId="1" xfId="0" applyFont="1" applyFill="1" applyBorder="1"/>
    <xf numFmtId="9" fontId="3" fillId="0" borderId="1" xfId="4" applyFont="1" applyBorder="1"/>
    <xf numFmtId="0" fontId="3" fillId="2" borderId="2" xfId="0" applyFont="1" applyFill="1" applyBorder="1" applyAlignment="1">
      <alignment horizontal="center" wrapText="1"/>
    </xf>
    <xf numFmtId="0" fontId="3" fillId="3" borderId="9" xfId="0" applyFont="1" applyFill="1" applyBorder="1"/>
    <xf numFmtId="0" fontId="4" fillId="0" borderId="5" xfId="0" applyFont="1" applyFill="1" applyBorder="1" applyAlignment="1">
      <alignment horizontal="left" wrapText="1"/>
    </xf>
    <xf numFmtId="0" fontId="18" fillId="0" borderId="0" xfId="0" applyFont="1" applyAlignment="1">
      <alignment horizontal="center"/>
    </xf>
    <xf numFmtId="0" fontId="16" fillId="0" borderId="0" xfId="0" applyFont="1" applyAlignment="1">
      <alignment horizontal="left"/>
    </xf>
    <xf numFmtId="0" fontId="18" fillId="4" borderId="0" xfId="3" applyFont="1" applyFill="1" applyBorder="1"/>
    <xf numFmtId="0" fontId="21" fillId="4" borderId="0" xfId="3" applyFont="1" applyFill="1" applyBorder="1"/>
    <xf numFmtId="0" fontId="22" fillId="4" borderId="0" xfId="3" applyFont="1" applyFill="1" applyBorder="1"/>
    <xf numFmtId="0" fontId="18" fillId="4" borderId="0" xfId="3" applyFont="1" applyFill="1" applyBorder="1" applyAlignment="1" applyProtection="1">
      <alignment horizontal="center"/>
    </xf>
    <xf numFmtId="0" fontId="23" fillId="4" borderId="0" xfId="3" applyFont="1" applyFill="1" applyBorder="1"/>
    <xf numFmtId="0" fontId="25" fillId="4" borderId="0" xfId="3" applyFont="1" applyFill="1" applyBorder="1" applyAlignment="1">
      <alignment horizontal="center"/>
    </xf>
    <xf numFmtId="0" fontId="25" fillId="4" borderId="0" xfId="3" applyFont="1" applyFill="1" applyBorder="1"/>
    <xf numFmtId="0" fontId="24" fillId="4" borderId="0" xfId="3" applyFont="1" applyFill="1" applyBorder="1" applyAlignment="1">
      <alignment horizontal="right"/>
    </xf>
    <xf numFmtId="0" fontId="16" fillId="4" borderId="0" xfId="0" applyFont="1" applyFill="1" applyBorder="1" applyAlignment="1">
      <alignment horizontal="left" indent="4"/>
    </xf>
    <xf numFmtId="0" fontId="29" fillId="4" borderId="0" xfId="3" applyFont="1" applyFill="1" applyBorder="1"/>
    <xf numFmtId="0" fontId="16" fillId="4" borderId="0" xfId="3" applyFont="1" applyFill="1" applyBorder="1"/>
    <xf numFmtId="0" fontId="16" fillId="4" borderId="0" xfId="0" applyFont="1" applyFill="1" applyBorder="1" applyAlignment="1"/>
    <xf numFmtId="0" fontId="33" fillId="4" borderId="0" xfId="0" applyFont="1" applyFill="1"/>
    <xf numFmtId="0" fontId="34" fillId="4" borderId="0" xfId="0" applyFont="1" applyFill="1"/>
    <xf numFmtId="0" fontId="33" fillId="4" borderId="0" xfId="3" applyFont="1" applyFill="1" applyBorder="1"/>
    <xf numFmtId="0" fontId="34" fillId="4" borderId="0" xfId="3" applyFont="1" applyFill="1" applyBorder="1" applyAlignment="1">
      <alignment horizontal="right"/>
    </xf>
    <xf numFmtId="49" fontId="33" fillId="4" borderId="0" xfId="3" applyNumberFormat="1" applyFont="1" applyFill="1" applyBorder="1" applyAlignment="1">
      <alignment horizontal="center"/>
    </xf>
    <xf numFmtId="0" fontId="35" fillId="4" borderId="0" xfId="0" applyFont="1" applyFill="1" applyBorder="1" applyAlignment="1">
      <alignment horizontal="left" wrapText="1"/>
    </xf>
    <xf numFmtId="0" fontId="34" fillId="4" borderId="0" xfId="3" applyFont="1" applyFill="1" applyBorder="1"/>
    <xf numFmtId="165" fontId="35" fillId="4" borderId="1" xfId="0" applyNumberFormat="1" applyFont="1" applyFill="1" applyBorder="1" applyAlignment="1">
      <alignment vertical="center"/>
    </xf>
    <xf numFmtId="165" fontId="34" fillId="4" borderId="1" xfId="0" applyNumberFormat="1" applyFont="1" applyFill="1" applyBorder="1" applyAlignment="1">
      <alignment vertical="center"/>
    </xf>
    <xf numFmtId="9" fontId="34" fillId="4" borderId="1" xfId="0" applyNumberFormat="1" applyFont="1" applyFill="1" applyBorder="1" applyAlignment="1">
      <alignment vertical="center"/>
    </xf>
    <xf numFmtId="0" fontId="34" fillId="4" borderId="0" xfId="0" applyFont="1" applyFill="1" applyBorder="1" applyAlignment="1">
      <alignment horizontal="left" vertical="center" wrapText="1"/>
    </xf>
    <xf numFmtId="0" fontId="34" fillId="4" borderId="0" xfId="0" applyFont="1" applyFill="1" applyBorder="1" applyAlignment="1">
      <alignment horizontal="left" vertical="center"/>
    </xf>
    <xf numFmtId="0" fontId="34" fillId="4" borderId="0" xfId="0" applyFont="1" applyFill="1" applyAlignment="1">
      <alignment vertical="center"/>
    </xf>
    <xf numFmtId="0" fontId="33" fillId="4" borderId="0" xfId="0" applyFont="1" applyFill="1" applyAlignment="1">
      <alignment vertical="center"/>
    </xf>
    <xf numFmtId="0" fontId="34" fillId="4" borderId="10" xfId="0" applyFont="1" applyFill="1" applyBorder="1" applyAlignment="1">
      <alignment horizontal="left" wrapText="1"/>
    </xf>
    <xf numFmtId="0" fontId="24" fillId="4" borderId="0" xfId="3" applyFont="1" applyFill="1" applyBorder="1" applyAlignment="1">
      <alignment horizontal="center"/>
    </xf>
    <xf numFmtId="0" fontId="16" fillId="4" borderId="0" xfId="3" applyFont="1" applyFill="1" applyBorder="1" applyAlignment="1">
      <alignment horizontal="left"/>
    </xf>
    <xf numFmtId="0" fontId="27" fillId="4" borderId="0" xfId="3" applyFont="1" applyFill="1" applyBorder="1" applyAlignment="1">
      <alignment horizontal="right"/>
    </xf>
    <xf numFmtId="0" fontId="29" fillId="0" borderId="0" xfId="0" applyFont="1"/>
    <xf numFmtId="0" fontId="18" fillId="0" borderId="0" xfId="0" applyFont="1"/>
    <xf numFmtId="0" fontId="29" fillId="0" borderId="0" xfId="0" applyFont="1" applyAlignment="1">
      <alignment wrapText="1"/>
    </xf>
    <xf numFmtId="0" fontId="27" fillId="0" borderId="0" xfId="0" applyFont="1" applyBorder="1" applyAlignment="1">
      <alignment horizontal="center"/>
    </xf>
    <xf numFmtId="0" fontId="29" fillId="0" borderId="0" xfId="0" applyFont="1" applyBorder="1"/>
    <xf numFmtId="0" fontId="29" fillId="0" borderId="0" xfId="0" applyFont="1" applyAlignment="1">
      <alignment horizontal="center"/>
    </xf>
    <xf numFmtId="10" fontId="29" fillId="0" borderId="0" xfId="0" applyNumberFormat="1" applyFont="1"/>
    <xf numFmtId="10" fontId="29" fillId="0" borderId="0" xfId="0" applyNumberFormat="1" applyFont="1" applyAlignment="1">
      <alignment wrapText="1"/>
    </xf>
    <xf numFmtId="9" fontId="29" fillId="0" borderId="0" xfId="0" applyNumberFormat="1" applyFont="1"/>
    <xf numFmtId="9" fontId="29" fillId="0" borderId="0" xfId="0" applyNumberFormat="1" applyFont="1" applyAlignment="1">
      <alignment wrapText="1"/>
    </xf>
    <xf numFmtId="6" fontId="29" fillId="0" borderId="0" xfId="0" applyNumberFormat="1" applyFont="1" applyAlignment="1">
      <alignment wrapText="1"/>
    </xf>
    <xf numFmtId="6" fontId="29" fillId="0" borderId="0" xfId="0" applyNumberFormat="1" applyFont="1"/>
    <xf numFmtId="0" fontId="32" fillId="4" borderId="0" xfId="3" applyFont="1" applyFill="1" applyBorder="1"/>
    <xf numFmtId="0" fontId="16" fillId="4" borderId="0" xfId="3" applyFont="1" applyFill="1" applyBorder="1" applyAlignment="1">
      <alignment horizontal="right"/>
    </xf>
    <xf numFmtId="0" fontId="16" fillId="4" borderId="0" xfId="3" applyFont="1" applyFill="1" applyBorder="1" applyAlignment="1" applyProtection="1">
      <alignment horizontal="right"/>
    </xf>
    <xf numFmtId="0" fontId="34" fillId="4" borderId="0" xfId="3" applyFont="1" applyFill="1" applyBorder="1" applyAlignment="1">
      <alignment horizontal="center" vertical="center"/>
    </xf>
    <xf numFmtId="9" fontId="34" fillId="4" borderId="0" xfId="4" applyFont="1" applyFill="1" applyBorder="1" applyAlignment="1">
      <alignment horizontal="left" vertical="center" wrapText="1"/>
    </xf>
    <xf numFmtId="0" fontId="29" fillId="0" borderId="0" xfId="0" applyFont="1" applyFill="1"/>
    <xf numFmtId="9" fontId="29" fillId="0" borderId="0" xfId="1" applyNumberFormat="1" applyFont="1"/>
    <xf numFmtId="0" fontId="29" fillId="0" borderId="0" xfId="0" applyFont="1" applyFill="1" applyBorder="1"/>
    <xf numFmtId="3" fontId="29" fillId="0" borderId="1" xfId="1" applyNumberFormat="1" applyFont="1" applyFill="1" applyBorder="1"/>
    <xf numFmtId="0" fontId="27" fillId="4" borderId="0" xfId="3" applyFont="1" applyFill="1" applyBorder="1"/>
    <xf numFmtId="0" fontId="36" fillId="4" borderId="0" xfId="3" applyFont="1" applyFill="1" applyBorder="1"/>
    <xf numFmtId="0" fontId="16" fillId="4" borderId="0" xfId="3" applyFont="1" applyFill="1" applyBorder="1" applyAlignment="1">
      <alignment horizontal="center"/>
    </xf>
    <xf numFmtId="0" fontId="29" fillId="4" borderId="0" xfId="3" applyFont="1" applyFill="1" applyBorder="1" applyAlignment="1">
      <alignment horizontal="center"/>
    </xf>
    <xf numFmtId="3" fontId="29" fillId="0" borderId="2" xfId="1" applyNumberFormat="1" applyFont="1" applyFill="1" applyBorder="1"/>
    <xf numFmtId="0" fontId="21" fillId="4" borderId="0" xfId="0" applyFont="1" applyFill="1" applyBorder="1"/>
    <xf numFmtId="0" fontId="16" fillId="4" borderId="0" xfId="0" applyFont="1" applyFill="1" applyBorder="1"/>
    <xf numFmtId="0" fontId="27" fillId="4" borderId="0" xfId="0" applyFont="1" applyFill="1" applyBorder="1" applyAlignment="1">
      <alignment horizontal="right"/>
    </xf>
    <xf numFmtId="0" fontId="29" fillId="2"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 xfId="0" applyFont="1" applyBorder="1" applyAlignment="1">
      <alignment horizontal="center"/>
    </xf>
    <xf numFmtId="0" fontId="29" fillId="0" borderId="11" xfId="0" applyFont="1" applyBorder="1" applyAlignment="1">
      <alignment horizontal="right"/>
    </xf>
    <xf numFmtId="0" fontId="27"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2" fillId="4" borderId="0" xfId="3" applyFont="1" applyFill="1" applyBorder="1" applyAlignment="1">
      <alignment horizontal="center" wrapText="1"/>
    </xf>
    <xf numFmtId="0" fontId="22" fillId="0" borderId="1" xfId="0" applyFont="1" applyBorder="1" applyAlignment="1">
      <alignment horizontal="center"/>
    </xf>
    <xf numFmtId="1" fontId="22" fillId="0" borderId="1" xfId="0" applyNumberFormat="1" applyFont="1" applyBorder="1" applyAlignment="1">
      <alignment horizontal="center"/>
    </xf>
    <xf numFmtId="14" fontId="22" fillId="0" borderId="1" xfId="0" applyNumberFormat="1" applyFont="1" applyBorder="1" applyAlignment="1">
      <alignment horizontal="center"/>
    </xf>
    <xf numFmtId="10" fontId="29" fillId="0" borderId="3" xfId="0" applyNumberFormat="1" applyFont="1" applyFill="1" applyBorder="1"/>
    <xf numFmtId="0" fontId="16" fillId="4" borderId="0" xfId="3" applyFont="1" applyFill="1" applyBorder="1" applyAlignment="1"/>
    <xf numFmtId="0" fontId="23" fillId="4" borderId="0" xfId="3" applyFont="1" applyFill="1" applyBorder="1" applyAlignment="1">
      <alignment horizontal="right"/>
    </xf>
    <xf numFmtId="0" fontId="23" fillId="4" borderId="0" xfId="3" applyFont="1" applyFill="1" applyBorder="1" applyAlignment="1"/>
    <xf numFmtId="0" fontId="41" fillId="0" borderId="12" xfId="0" applyFont="1" applyBorder="1" applyAlignment="1">
      <alignment horizontal="center" vertical="center" wrapText="1"/>
    </xf>
    <xf numFmtId="0" fontId="27" fillId="0" borderId="13" xfId="0" applyFont="1" applyBorder="1" applyAlignment="1">
      <alignment horizontal="center" vertical="center"/>
    </xf>
    <xf numFmtId="0" fontId="39" fillId="0" borderId="1" xfId="0" applyFont="1" applyFill="1" applyBorder="1" applyAlignment="1">
      <alignment horizontal="left" vertical="top" wrapText="1"/>
    </xf>
    <xf numFmtId="0" fontId="39" fillId="0" borderId="1" xfId="0" applyFont="1" applyFill="1" applyBorder="1" applyAlignment="1">
      <alignment vertical="top" wrapText="1"/>
    </xf>
    <xf numFmtId="0" fontId="39" fillId="0" borderId="1" xfId="0" applyFont="1" applyFill="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Fill="1" applyBorder="1" applyAlignment="1">
      <alignment horizontal="left" vertical="center"/>
    </xf>
    <xf numFmtId="0" fontId="29" fillId="0" borderId="1" xfId="0" applyFont="1" applyBorder="1" applyAlignment="1">
      <alignment horizontal="left" vertical="center"/>
    </xf>
    <xf numFmtId="0" fontId="27" fillId="5" borderId="0" xfId="0" applyFont="1" applyFill="1" applyBorder="1" applyAlignment="1">
      <alignment horizontal="center"/>
    </xf>
    <xf numFmtId="0" fontId="27" fillId="5" borderId="0" xfId="0" applyFont="1" applyFill="1" applyBorder="1" applyAlignment="1">
      <alignment horizontal="center" vertical="center"/>
    </xf>
    <xf numFmtId="0" fontId="29" fillId="5" borderId="0" xfId="0" applyFont="1" applyFill="1" applyBorder="1" applyAlignment="1">
      <alignment horizontal="left" vertical="center" wrapText="1"/>
    </xf>
    <xf numFmtId="0" fontId="29" fillId="0" borderId="1" xfId="0" applyFont="1" applyBorder="1" applyAlignment="1">
      <alignment horizontal="center" vertical="center"/>
    </xf>
    <xf numFmtId="0" fontId="29" fillId="0" borderId="11" xfId="0" applyFont="1" applyBorder="1" applyAlignment="1">
      <alignment horizontal="left" vertical="center" wrapText="1"/>
    </xf>
    <xf numFmtId="0" fontId="29" fillId="5" borderId="0" xfId="0" applyFont="1" applyFill="1" applyBorder="1" applyAlignment="1">
      <alignment horizontal="center" vertical="center"/>
    </xf>
    <xf numFmtId="0" fontId="29" fillId="5" borderId="0" xfId="0" applyFont="1" applyFill="1" applyAlignment="1">
      <alignment horizontal="left" vertical="center"/>
    </xf>
    <xf numFmtId="0" fontId="29" fillId="5" borderId="0" xfId="0" applyFont="1" applyFill="1" applyAlignment="1">
      <alignment horizontal="center" vertical="center"/>
    </xf>
    <xf numFmtId="0" fontId="42" fillId="2" borderId="14"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9" fillId="0" borderId="4" xfId="0" applyFont="1" applyFill="1" applyBorder="1" applyAlignment="1">
      <alignment horizontal="left" vertical="center" wrapText="1"/>
    </xf>
    <xf numFmtId="0" fontId="29"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0" xfId="0" applyFont="1" applyAlignment="1">
      <alignment horizontal="center"/>
    </xf>
    <xf numFmtId="0" fontId="44" fillId="2" borderId="14"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9" fillId="0" borderId="1" xfId="0" applyFont="1" applyBorder="1"/>
    <xf numFmtId="0" fontId="29" fillId="0" borderId="11" xfId="0" applyFont="1" applyFill="1" applyBorder="1" applyAlignment="1">
      <alignment horizontal="center" vertical="center" wrapText="1"/>
    </xf>
    <xf numFmtId="0" fontId="29" fillId="0" borderId="1" xfId="0" applyFont="1" applyFill="1" applyBorder="1" applyAlignment="1">
      <alignment horizontal="center" vertical="center"/>
    </xf>
    <xf numFmtId="0" fontId="29" fillId="5" borderId="0" xfId="0" applyFont="1" applyFill="1" applyBorder="1" applyAlignment="1">
      <alignment horizontal="center" vertical="center" wrapText="1"/>
    </xf>
    <xf numFmtId="0" fontId="19" fillId="4" borderId="0" xfId="0" applyFont="1" applyFill="1" applyBorder="1" applyAlignment="1"/>
    <xf numFmtId="0" fontId="28" fillId="4" borderId="0" xfId="0" applyFont="1" applyFill="1" applyBorder="1" applyAlignment="1">
      <alignment horizontal="right"/>
    </xf>
    <xf numFmtId="0" fontId="21" fillId="4" borderId="0" xfId="0" applyFont="1" applyFill="1" applyBorder="1" applyAlignment="1">
      <alignment wrapText="1"/>
    </xf>
    <xf numFmtId="0" fontId="47" fillId="4" borderId="0" xfId="0" applyFont="1" applyFill="1" applyBorder="1" applyAlignment="1">
      <alignment horizontal="center"/>
    </xf>
    <xf numFmtId="0" fontId="38" fillId="2" borderId="1" xfId="0" applyFont="1" applyFill="1" applyBorder="1" applyAlignment="1">
      <alignment horizontal="center" vertical="center"/>
    </xf>
    <xf numFmtId="10" fontId="29" fillId="0" borderId="1" xfId="4" applyNumberFormat="1" applyFont="1" applyFill="1" applyBorder="1"/>
    <xf numFmtId="0" fontId="29" fillId="4" borderId="0" xfId="0" applyFont="1" applyFill="1" applyBorder="1" applyAlignment="1">
      <alignment horizontal="center"/>
    </xf>
    <xf numFmtId="0" fontId="16" fillId="4" borderId="0" xfId="0" applyFont="1" applyFill="1" applyBorder="1" applyAlignment="1">
      <alignment horizontal="right"/>
    </xf>
    <xf numFmtId="0" fontId="16" fillId="4" borderId="0" xfId="0" applyFont="1" applyFill="1" applyBorder="1" applyAlignment="1">
      <alignment horizontal="center"/>
    </xf>
    <xf numFmtId="0" fontId="18" fillId="4" borderId="0" xfId="0" applyFont="1" applyFill="1" applyBorder="1" applyAlignment="1"/>
    <xf numFmtId="0" fontId="28" fillId="4" borderId="0" xfId="0" applyFont="1" applyFill="1" applyBorder="1" applyAlignment="1"/>
    <xf numFmtId="167" fontId="29" fillId="0" borderId="0" xfId="0" applyNumberFormat="1" applyFont="1" applyFill="1" applyBorder="1" applyAlignment="1" applyProtection="1">
      <alignment horizontal="center" wrapText="1"/>
      <protection locked="0"/>
    </xf>
    <xf numFmtId="0" fontId="39" fillId="2" borderId="15" xfId="0" applyFont="1" applyFill="1" applyBorder="1" applyAlignment="1">
      <alignment horizontal="center" vertical="center" wrapText="1"/>
    </xf>
    <xf numFmtId="0" fontId="39" fillId="2" borderId="16"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0" borderId="0" xfId="0" applyFont="1"/>
    <xf numFmtId="0" fontId="49" fillId="4" borderId="0" xfId="0" applyFont="1" applyFill="1" applyBorder="1"/>
    <xf numFmtId="0" fontId="21" fillId="4" borderId="0" xfId="0" applyFont="1" applyFill="1" applyBorder="1" applyAlignment="1">
      <alignment horizontal="center"/>
    </xf>
    <xf numFmtId="0" fontId="39" fillId="2" borderId="4" xfId="0" applyFont="1" applyFill="1" applyBorder="1" applyAlignment="1">
      <alignment horizontal="center" vertical="center" wrapText="1"/>
    </xf>
    <xf numFmtId="0" fontId="29" fillId="0" borderId="11" xfId="0" applyFont="1" applyBorder="1" applyAlignment="1">
      <alignment horizontal="center"/>
    </xf>
    <xf numFmtId="0" fontId="19" fillId="4" borderId="0" xfId="0" applyFont="1" applyFill="1" applyBorder="1" applyAlignment="1">
      <alignment horizontal="center"/>
    </xf>
    <xf numFmtId="0" fontId="48" fillId="4" borderId="0" xfId="0" applyFont="1" applyFill="1" applyBorder="1" applyAlignment="1">
      <alignment horizontal="center"/>
    </xf>
    <xf numFmtId="0" fontId="29" fillId="2" borderId="4" xfId="0" applyFont="1" applyFill="1" applyBorder="1" applyAlignment="1">
      <alignment horizontal="center" vertical="center" wrapText="1"/>
    </xf>
    <xf numFmtId="0" fontId="29" fillId="0" borderId="4" xfId="0" applyFont="1" applyFill="1" applyBorder="1" applyAlignment="1">
      <alignment horizontal="left" vertical="top" wrapText="1"/>
    </xf>
    <xf numFmtId="10" fontId="29" fillId="0" borderId="9" xfId="0" applyNumberFormat="1" applyFont="1" applyBorder="1"/>
    <xf numFmtId="0" fontId="22" fillId="0" borderId="0" xfId="0" applyFont="1"/>
    <xf numFmtId="0" fontId="29" fillId="0" borderId="4" xfId="0" applyFont="1" applyBorder="1" applyAlignment="1">
      <alignment horizontal="left" vertical="center" wrapText="1"/>
    </xf>
    <xf numFmtId="0" fontId="50" fillId="0" borderId="0" xfId="0" applyFont="1"/>
    <xf numFmtId="0" fontId="29" fillId="0" borderId="0" xfId="0" applyFont="1" applyFill="1" applyBorder="1" applyAlignment="1">
      <alignment horizontal="center" vertical="center" wrapText="1"/>
    </xf>
    <xf numFmtId="0" fontId="29" fillId="2" borderId="2" xfId="0" applyFont="1" applyFill="1" applyBorder="1" applyAlignment="1">
      <alignment horizontal="center" wrapText="1"/>
    </xf>
    <xf numFmtId="0" fontId="29" fillId="2" borderId="18" xfId="0" applyFont="1" applyFill="1" applyBorder="1" applyAlignment="1">
      <alignment horizontal="center" wrapText="1"/>
    </xf>
    <xf numFmtId="0" fontId="38" fillId="2" borderId="1" xfId="0" applyFont="1" applyFill="1" applyBorder="1" applyAlignment="1">
      <alignment horizontal="center" wrapText="1"/>
    </xf>
    <xf numFmtId="0" fontId="29" fillId="0" borderId="0" xfId="0" applyNumberFormat="1" applyFont="1" applyAlignment="1">
      <alignment horizontal="center"/>
    </xf>
    <xf numFmtId="15" fontId="29" fillId="0" borderId="0" xfId="0" applyNumberFormat="1" applyFont="1" applyAlignment="1">
      <alignment horizontal="center"/>
    </xf>
    <xf numFmtId="0" fontId="27" fillId="0" borderId="2" xfId="0" applyFont="1" applyBorder="1" applyAlignment="1">
      <alignment horizontal="center" wrapText="1"/>
    </xf>
    <xf numFmtId="3" fontId="27" fillId="0" borderId="1" xfId="0" applyNumberFormat="1" applyFont="1" applyBorder="1" applyAlignment="1">
      <alignment horizontal="center" vertical="center"/>
    </xf>
    <xf numFmtId="0" fontId="50" fillId="0" borderId="4" xfId="0" applyFont="1" applyFill="1" applyBorder="1" applyAlignment="1">
      <alignment horizontal="left" vertical="center" wrapText="1"/>
    </xf>
    <xf numFmtId="0" fontId="29" fillId="4" borderId="0" xfId="0" applyFont="1" applyFill="1" applyBorder="1"/>
    <xf numFmtId="0" fontId="29" fillId="4" borderId="0" xfId="0" applyFont="1" applyFill="1" applyBorder="1" applyAlignment="1">
      <alignment horizontal="right"/>
    </xf>
    <xf numFmtId="0" fontId="21" fillId="4" borderId="0" xfId="0" applyFont="1" applyFill="1" applyBorder="1" applyAlignment="1">
      <alignment horizontal="left"/>
    </xf>
    <xf numFmtId="0" fontId="27" fillId="0" borderId="11" xfId="0" applyFont="1" applyFill="1" applyBorder="1" applyAlignment="1">
      <alignment horizontal="center" vertical="center"/>
    </xf>
    <xf numFmtId="3" fontId="27" fillId="0" borderId="11" xfId="0" applyNumberFormat="1" applyFont="1" applyFill="1" applyBorder="1" applyAlignment="1">
      <alignment horizontal="center" vertical="center"/>
    </xf>
    <xf numFmtId="0" fontId="27" fillId="0" borderId="1" xfId="0" applyFont="1" applyFill="1" applyBorder="1" applyAlignment="1">
      <alignment horizontal="center" vertical="center"/>
    </xf>
    <xf numFmtId="3" fontId="27" fillId="0" borderId="1" xfId="0" applyNumberFormat="1" applyFont="1" applyFill="1" applyBorder="1" applyAlignment="1">
      <alignment horizontal="center" vertical="center"/>
    </xf>
    <xf numFmtId="0" fontId="21" fillId="4" borderId="0" xfId="0" applyFont="1" applyFill="1" applyBorder="1" applyAlignment="1">
      <alignment horizontal="right"/>
    </xf>
    <xf numFmtId="0" fontId="29" fillId="0" borderId="0" xfId="0" applyFont="1" applyFill="1" applyBorder="1" applyAlignment="1">
      <alignment horizontal="left" vertical="center" wrapText="1"/>
    </xf>
    <xf numFmtId="0" fontId="38" fillId="2" borderId="1" xfId="0" applyFont="1" applyFill="1" applyBorder="1" applyAlignment="1">
      <alignment vertical="center"/>
    </xf>
    <xf numFmtId="0" fontId="38" fillId="2" borderId="0" xfId="0" applyFont="1" applyFill="1" applyBorder="1" applyAlignment="1">
      <alignment horizontal="center" wrapText="1"/>
    </xf>
    <xf numFmtId="0" fontId="29" fillId="0" borderId="0" xfId="0" applyNumberFormat="1" applyFont="1"/>
    <xf numFmtId="165" fontId="48" fillId="0" borderId="3" xfId="0" applyNumberFormat="1" applyFont="1" applyBorder="1"/>
    <xf numFmtId="0" fontId="16" fillId="2" borderId="1"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29" fillId="2" borderId="1" xfId="0" applyFont="1" applyFill="1" applyBorder="1" applyAlignment="1">
      <alignment horizontal="center" wrapText="1"/>
    </xf>
    <xf numFmtId="10" fontId="29" fillId="0" borderId="21" xfId="0" applyNumberFormat="1" applyFont="1" applyBorder="1" applyAlignment="1">
      <alignment vertical="center"/>
    </xf>
    <xf numFmtId="10" fontId="29" fillId="0" borderId="23" xfId="0" applyNumberFormat="1" applyFont="1" applyBorder="1" applyAlignment="1">
      <alignment vertical="center"/>
    </xf>
    <xf numFmtId="10" fontId="29" fillId="0" borderId="11" xfId="4" applyNumberFormat="1" applyFont="1" applyFill="1" applyBorder="1"/>
    <xf numFmtId="0" fontId="16" fillId="4" borderId="0" xfId="0" applyFont="1" applyFill="1" applyBorder="1" applyAlignment="1">
      <alignment horizontal="left"/>
    </xf>
    <xf numFmtId="10" fontId="29" fillId="0" borderId="1" xfId="0" applyNumberFormat="1" applyFont="1" applyBorder="1" applyAlignment="1">
      <alignment vertical="center"/>
    </xf>
    <xf numFmtId="3" fontId="29" fillId="0" borderId="1" xfId="0" applyNumberFormat="1" applyFont="1" applyBorder="1" applyAlignment="1">
      <alignment horizontal="left" vertical="center"/>
    </xf>
    <xf numFmtId="0" fontId="36" fillId="0" borderId="24" xfId="0" applyFont="1" applyBorder="1" applyAlignment="1">
      <alignment horizontal="right"/>
    </xf>
    <xf numFmtId="0" fontId="56" fillId="4" borderId="0" xfId="0" applyFont="1" applyFill="1" applyBorder="1" applyAlignment="1">
      <alignment horizontal="center"/>
    </xf>
    <xf numFmtId="0" fontId="39" fillId="4" borderId="0" xfId="0" applyFont="1" applyFill="1" applyBorder="1" applyAlignment="1">
      <alignment horizontal="center"/>
    </xf>
    <xf numFmtId="0" fontId="39" fillId="4" borderId="0" xfId="0" applyFont="1" applyFill="1" applyBorder="1"/>
    <xf numFmtId="0" fontId="39" fillId="3" borderId="1" xfId="0" applyFont="1" applyFill="1" applyBorder="1" applyAlignment="1">
      <alignment horizontal="left" vertical="center" wrapText="1"/>
    </xf>
    <xf numFmtId="0" fontId="39" fillId="3" borderId="1" xfId="0" applyFont="1" applyFill="1" applyBorder="1"/>
    <xf numFmtId="0" fontId="39" fillId="3" borderId="1" xfId="0" applyFont="1" applyFill="1" applyBorder="1" applyAlignment="1">
      <alignment horizontal="left" vertical="center"/>
    </xf>
    <xf numFmtId="165" fontId="32" fillId="4" borderId="1" xfId="0" applyNumberFormat="1" applyFont="1" applyFill="1" applyBorder="1" applyAlignment="1">
      <alignment horizontal="center"/>
    </xf>
    <xf numFmtId="165" fontId="29" fillId="0" borderId="1" xfId="0" applyNumberFormat="1" applyFont="1" applyBorder="1" applyAlignment="1">
      <alignment horizontal="center"/>
    </xf>
    <xf numFmtId="3" fontId="27" fillId="0" borderId="11" xfId="0" applyNumberFormat="1" applyFont="1" applyBorder="1" applyAlignment="1">
      <alignment horizontal="center" vertical="center"/>
    </xf>
    <xf numFmtId="0" fontId="48" fillId="4" borderId="1" xfId="0" applyFont="1" applyFill="1" applyBorder="1" applyAlignment="1">
      <alignment horizontal="center"/>
    </xf>
    <xf numFmtId="0" fontId="57" fillId="4" borderId="0" xfId="3" applyFont="1" applyFill="1" applyBorder="1" applyAlignment="1">
      <alignment horizontal="center"/>
    </xf>
    <xf numFmtId="0" fontId="58" fillId="0" borderId="0" xfId="0" applyFont="1"/>
    <xf numFmtId="0" fontId="61" fillId="0" borderId="0" xfId="0" applyFont="1"/>
    <xf numFmtId="0" fontId="47" fillId="4" borderId="1" xfId="0" applyFont="1" applyFill="1" applyBorder="1" applyAlignment="1">
      <alignment horizontal="center" vertical="center"/>
    </xf>
    <xf numFmtId="0" fontId="18" fillId="0" borderId="5" xfId="0" applyFont="1" applyBorder="1" applyAlignment="1">
      <alignment vertical="center"/>
    </xf>
    <xf numFmtId="0" fontId="18" fillId="0" borderId="25" xfId="0" applyFont="1" applyBorder="1" applyAlignment="1">
      <alignment vertical="center"/>
    </xf>
    <xf numFmtId="0" fontId="18" fillId="0" borderId="4" xfId="0" applyFont="1" applyBorder="1" applyAlignment="1">
      <alignment vertical="center"/>
    </xf>
    <xf numFmtId="0" fontId="18" fillId="0" borderId="9" xfId="0" applyFont="1" applyBorder="1" applyAlignment="1">
      <alignment vertical="center"/>
    </xf>
    <xf numFmtId="0" fontId="18" fillId="0" borderId="26" xfId="0" applyFont="1" applyBorder="1" applyAlignment="1">
      <alignment vertical="center"/>
    </xf>
    <xf numFmtId="0" fontId="18" fillId="0" borderId="0" xfId="0" applyFont="1" applyBorder="1" applyAlignment="1">
      <alignment vertical="center"/>
    </xf>
    <xf numFmtId="0" fontId="29" fillId="2" borderId="12"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39" fillId="0" borderId="0" xfId="0" applyFont="1" applyFill="1"/>
    <xf numFmtId="0" fontId="0" fillId="0" borderId="0" xfId="0" applyFill="1"/>
    <xf numFmtId="0" fontId="50" fillId="0" borderId="1" xfId="0" applyFont="1" applyFill="1" applyBorder="1" applyAlignment="1">
      <alignment horizontal="center" vertical="center"/>
    </xf>
    <xf numFmtId="0" fontId="27" fillId="3" borderId="1" xfId="0" applyFont="1" applyFill="1" applyBorder="1" applyAlignment="1">
      <alignment horizontal="center" wrapText="1"/>
    </xf>
    <xf numFmtId="165" fontId="29" fillId="3" borderId="1" xfId="0" applyNumberFormat="1" applyFont="1" applyFill="1" applyBorder="1" applyAlignment="1">
      <alignment horizontal="center"/>
    </xf>
    <xf numFmtId="165" fontId="56" fillId="4" borderId="0" xfId="0" applyNumberFormat="1" applyFont="1" applyFill="1" applyBorder="1" applyAlignment="1">
      <alignment horizontal="center"/>
    </xf>
    <xf numFmtId="165" fontId="36" fillId="4" borderId="0" xfId="0" applyNumberFormat="1" applyFont="1" applyFill="1" applyBorder="1" applyAlignment="1">
      <alignment horizontal="center"/>
    </xf>
    <xf numFmtId="0" fontId="39" fillId="3" borderId="11" xfId="0" applyFont="1" applyFill="1" applyBorder="1" applyAlignment="1">
      <alignment horizontal="left" vertical="center" wrapText="1"/>
    </xf>
    <xf numFmtId="0" fontId="39" fillId="3" borderId="11" xfId="0" applyFont="1" applyFill="1" applyBorder="1"/>
    <xf numFmtId="0" fontId="29" fillId="0" borderId="12" xfId="0" applyFont="1" applyFill="1" applyBorder="1" applyAlignment="1">
      <alignment horizontal="center" wrapText="1"/>
    </xf>
    <xf numFmtId="0" fontId="29" fillId="0" borderId="13" xfId="0" applyFont="1" applyFill="1" applyBorder="1" applyAlignment="1">
      <alignment horizontal="center" wrapText="1"/>
    </xf>
    <xf numFmtId="0" fontId="29" fillId="4" borderId="1" xfId="0" applyFont="1" applyFill="1" applyBorder="1" applyAlignment="1">
      <alignment horizontal="center"/>
    </xf>
    <xf numFmtId="0" fontId="21" fillId="2" borderId="1" xfId="0" applyFont="1" applyFill="1" applyBorder="1" applyAlignment="1">
      <alignment horizontal="center" vertical="center" wrapText="1"/>
    </xf>
    <xf numFmtId="0" fontId="47" fillId="4" borderId="27" xfId="0" applyFont="1" applyFill="1" applyBorder="1" applyAlignment="1">
      <alignment horizontal="center"/>
    </xf>
    <xf numFmtId="0" fontId="32" fillId="4" borderId="0" xfId="3" applyFont="1" applyFill="1" applyBorder="1" applyAlignment="1">
      <alignment horizontal="center"/>
    </xf>
    <xf numFmtId="0" fontId="29" fillId="4" borderId="0" xfId="3" applyFont="1" applyFill="1" applyBorder="1" applyAlignment="1">
      <alignment horizontal="right"/>
    </xf>
    <xf numFmtId="0" fontId="16" fillId="3" borderId="0" xfId="3" applyFont="1" applyFill="1" applyBorder="1" applyAlignment="1">
      <alignment horizontal="left"/>
    </xf>
    <xf numFmtId="0" fontId="32" fillId="4" borderId="0" xfId="3" applyFont="1" applyFill="1" applyBorder="1" applyAlignment="1">
      <alignment horizontal="right"/>
    </xf>
    <xf numFmtId="0" fontId="22" fillId="4" borderId="0" xfId="3" applyFont="1" applyFill="1" applyBorder="1" applyAlignment="1">
      <alignment horizontal="right"/>
    </xf>
    <xf numFmtId="0" fontId="16" fillId="4" borderId="0" xfId="3" applyFont="1" applyFill="1" applyBorder="1" applyAlignment="1">
      <alignment horizontal="right" vertical="center"/>
    </xf>
    <xf numFmtId="0" fontId="65" fillId="0" borderId="0" xfId="0" applyFont="1" applyFill="1" applyBorder="1" applyAlignment="1">
      <alignment horizontal="center" wrapText="1"/>
    </xf>
    <xf numFmtId="0" fontId="66" fillId="0" borderId="28" xfId="0" applyFont="1" applyBorder="1" applyAlignment="1">
      <alignment horizontal="center" vertical="center" wrapText="1"/>
    </xf>
    <xf numFmtId="0" fontId="66" fillId="2" borderId="29" xfId="0" applyFont="1" applyFill="1" applyBorder="1" applyAlignment="1">
      <alignment horizontal="center" vertical="center" wrapText="1"/>
    </xf>
    <xf numFmtId="0" fontId="42" fillId="0" borderId="30" xfId="0" applyFont="1" applyFill="1" applyBorder="1" applyAlignment="1">
      <alignment wrapText="1"/>
    </xf>
    <xf numFmtId="0" fontId="42" fillId="0" borderId="31" xfId="0" applyFont="1" applyFill="1" applyBorder="1" applyAlignment="1">
      <alignment horizontal="center" wrapText="1"/>
    </xf>
    <xf numFmtId="0" fontId="42" fillId="6" borderId="0" xfId="0" applyFont="1" applyFill="1" applyBorder="1" applyAlignment="1">
      <alignment horizontal="center" wrapText="1"/>
    </xf>
    <xf numFmtId="0" fontId="42" fillId="0" borderId="17" xfId="0" applyFont="1" applyFill="1" applyBorder="1" applyAlignment="1">
      <alignment wrapText="1"/>
    </xf>
    <xf numFmtId="0" fontId="42" fillId="0" borderId="32" xfId="0" applyFont="1" applyFill="1" applyBorder="1" applyAlignment="1">
      <alignment horizontal="center" wrapText="1"/>
    </xf>
    <xf numFmtId="0" fontId="42" fillId="0" borderId="0" xfId="0" applyFont="1" applyFill="1" applyBorder="1" applyAlignment="1">
      <alignment horizontal="center" wrapText="1"/>
    </xf>
    <xf numFmtId="0" fontId="42" fillId="0" borderId="19" xfId="0" applyFont="1" applyFill="1" applyBorder="1" applyAlignment="1">
      <alignment wrapText="1"/>
    </xf>
    <xf numFmtId="0" fontId="42" fillId="0" borderId="33" xfId="0" applyFont="1" applyFill="1" applyBorder="1" applyAlignment="1">
      <alignment horizontal="center" wrapText="1"/>
    </xf>
    <xf numFmtId="14" fontId="16" fillId="4" borderId="0" xfId="3" applyNumberFormat="1" applyFont="1" applyFill="1" applyBorder="1" applyAlignment="1">
      <alignment horizontal="left"/>
    </xf>
    <xf numFmtId="0" fontId="27" fillId="0" borderId="0" xfId="0" applyFont="1" applyBorder="1" applyAlignment="1">
      <alignment horizontal="left" vertical="center" wrapText="1"/>
    </xf>
    <xf numFmtId="0" fontId="27" fillId="4" borderId="0" xfId="0" applyFont="1" applyFill="1" applyBorder="1" applyAlignment="1">
      <alignment horizontal="left"/>
    </xf>
    <xf numFmtId="166" fontId="27" fillId="4" borderId="0" xfId="0" applyNumberFormat="1" applyFont="1" applyFill="1" applyBorder="1" applyAlignment="1">
      <alignment horizontal="left"/>
    </xf>
    <xf numFmtId="49" fontId="27" fillId="4" borderId="0" xfId="0" applyNumberFormat="1" applyFont="1" applyFill="1" applyBorder="1" applyAlignment="1">
      <alignment horizontal="left"/>
    </xf>
    <xf numFmtId="0" fontId="36" fillId="4" borderId="0" xfId="3" applyFont="1" applyFill="1" applyBorder="1" applyAlignment="1">
      <alignment horizontal="right" vertical="center" wrapText="1"/>
    </xf>
    <xf numFmtId="0" fontId="32" fillId="4" borderId="0" xfId="3" applyFont="1" applyFill="1" applyBorder="1" applyAlignment="1">
      <alignment vertical="center"/>
    </xf>
    <xf numFmtId="0" fontId="66" fillId="2" borderId="0" xfId="0" applyFont="1" applyFill="1" applyBorder="1" applyAlignment="1">
      <alignment horizontal="center" vertical="center" wrapText="1"/>
    </xf>
    <xf numFmtId="0" fontId="22" fillId="4" borderId="0" xfId="0" applyFont="1" applyFill="1" applyBorder="1" applyAlignment="1">
      <alignment horizontal="right"/>
    </xf>
    <xf numFmtId="0" fontId="22" fillId="0" borderId="1" xfId="0" applyFont="1" applyFill="1" applyBorder="1" applyAlignment="1">
      <alignment horizontal="center"/>
    </xf>
    <xf numFmtId="0" fontId="22" fillId="0" borderId="0" xfId="0" applyFont="1" applyFill="1"/>
    <xf numFmtId="0" fontId="41" fillId="0" borderId="28" xfId="0" applyFont="1" applyBorder="1" applyAlignment="1">
      <alignment horizontal="center" vertical="center" wrapText="1"/>
    </xf>
    <xf numFmtId="0" fontId="16" fillId="4" borderId="0" xfId="3" applyFont="1" applyFill="1" applyBorder="1" applyAlignment="1">
      <alignment horizontal="left" vertical="center" wrapText="1"/>
    </xf>
    <xf numFmtId="0" fontId="22" fillId="4" borderId="0" xfId="3" applyFont="1" applyFill="1" applyBorder="1" applyAlignment="1">
      <alignment horizontal="right" vertical="center" wrapText="1"/>
    </xf>
    <xf numFmtId="0" fontId="29" fillId="4" borderId="0" xfId="3" applyFont="1" applyFill="1" applyBorder="1" applyAlignment="1">
      <alignment horizontal="center" vertical="center" wrapText="1"/>
    </xf>
    <xf numFmtId="0" fontId="16" fillId="3" borderId="0" xfId="3" applyFont="1" applyFill="1" applyBorder="1" applyAlignment="1">
      <alignment horizontal="left" vertical="center" wrapText="1"/>
    </xf>
    <xf numFmtId="0" fontId="39" fillId="0" borderId="11" xfId="0" applyFont="1" applyFill="1" applyBorder="1"/>
    <xf numFmtId="0" fontId="69" fillId="4" borderId="0" xfId="3" applyFont="1" applyFill="1" applyBorder="1"/>
    <xf numFmtId="0" fontId="68" fillId="4" borderId="0" xfId="3" applyFont="1" applyFill="1" applyBorder="1" applyAlignment="1" applyProtection="1">
      <alignment horizontal="right"/>
    </xf>
    <xf numFmtId="0" fontId="69" fillId="4" borderId="0" xfId="3" applyFont="1" applyFill="1" applyBorder="1" applyAlignment="1">
      <alignment horizontal="center"/>
    </xf>
    <xf numFmtId="0" fontId="68" fillId="4" borderId="0" xfId="3" applyFont="1" applyFill="1" applyBorder="1" applyAlignment="1">
      <alignment horizontal="right"/>
    </xf>
    <xf numFmtId="0" fontId="68" fillId="4" borderId="0" xfId="0" applyFont="1" applyFill="1" applyBorder="1" applyAlignment="1">
      <alignment horizontal="center" wrapText="1"/>
    </xf>
    <xf numFmtId="10" fontId="68" fillId="0" borderId="1" xfId="0" applyNumberFormat="1" applyFont="1" applyFill="1" applyBorder="1" applyAlignment="1">
      <alignment horizontal="right" wrapText="1"/>
    </xf>
    <xf numFmtId="0" fontId="69" fillId="4" borderId="0" xfId="3" applyFont="1" applyFill="1" applyBorder="1" applyAlignment="1" applyProtection="1">
      <alignment horizontal="left" vertical="top"/>
    </xf>
    <xf numFmtId="0" fontId="71" fillId="4" borderId="0" xfId="3" applyFont="1" applyFill="1" applyBorder="1" applyAlignment="1" applyProtection="1">
      <alignment horizontal="left"/>
    </xf>
    <xf numFmtId="0" fontId="69" fillId="4" borderId="0" xfId="3" applyFont="1" applyFill="1" applyBorder="1" applyAlignment="1">
      <alignment horizontal="right"/>
    </xf>
    <xf numFmtId="0" fontId="69" fillId="4" borderId="0" xfId="3" applyFont="1" applyFill="1" applyBorder="1" applyAlignment="1" applyProtection="1">
      <alignment horizontal="left"/>
    </xf>
    <xf numFmtId="0" fontId="68" fillId="4" borderId="0" xfId="3" applyFont="1" applyFill="1" applyBorder="1" applyAlignment="1" applyProtection="1">
      <alignment horizontal="left"/>
    </xf>
    <xf numFmtId="0" fontId="69" fillId="4" borderId="0" xfId="3" applyFont="1" applyFill="1" applyBorder="1" applyAlignment="1">
      <alignment horizontal="left"/>
    </xf>
    <xf numFmtId="0" fontId="38" fillId="2" borderId="28" xfId="0" applyFont="1" applyFill="1" applyBorder="1" applyAlignment="1">
      <alignment horizontal="center" vertical="center" wrapText="1"/>
    </xf>
    <xf numFmtId="0" fontId="18" fillId="0" borderId="14" xfId="0" applyFont="1" applyBorder="1" applyAlignment="1">
      <alignment wrapText="1"/>
    </xf>
    <xf numFmtId="0" fontId="36" fillId="0" borderId="1" xfId="0" applyFont="1" applyBorder="1" applyAlignment="1">
      <alignment horizontal="left" vertical="center" wrapText="1"/>
    </xf>
    <xf numFmtId="0" fontId="21" fillId="0" borderId="0" xfId="0" applyFont="1"/>
    <xf numFmtId="0" fontId="21" fillId="0" borderId="0" xfId="0" applyFont="1" applyAlignment="1">
      <alignment horizontal="center"/>
    </xf>
    <xf numFmtId="2" fontId="21" fillId="2" borderId="1" xfId="0" applyNumberFormat="1" applyFont="1" applyFill="1" applyBorder="1" applyAlignment="1">
      <alignment horizontal="center" vertical="center" wrapText="1"/>
    </xf>
    <xf numFmtId="0" fontId="46" fillId="4" borderId="27" xfId="0" applyFont="1" applyFill="1" applyBorder="1" applyAlignment="1">
      <alignment horizontal="center"/>
    </xf>
    <xf numFmtId="2" fontId="46" fillId="4" borderId="27" xfId="0" applyNumberFormat="1" applyFont="1" applyFill="1" applyBorder="1" applyAlignment="1">
      <alignment horizontal="center"/>
    </xf>
    <xf numFmtId="0" fontId="29" fillId="4" borderId="9" xfId="0" applyFont="1" applyFill="1" applyBorder="1" applyAlignment="1">
      <alignment horizontal="center"/>
    </xf>
    <xf numFmtId="8" fontId="38" fillId="0" borderId="1" xfId="0" applyNumberFormat="1" applyFont="1" applyFill="1" applyBorder="1" applyAlignment="1">
      <alignment horizontal="center"/>
    </xf>
    <xf numFmtId="10" fontId="38" fillId="0" borderId="1" xfId="4" applyNumberFormat="1" applyFont="1" applyFill="1" applyBorder="1"/>
    <xf numFmtId="164" fontId="37" fillId="0" borderId="1" xfId="0" applyNumberFormat="1" applyFont="1" applyFill="1" applyBorder="1" applyAlignment="1">
      <alignment horizontal="center"/>
    </xf>
    <xf numFmtId="0" fontId="29" fillId="2" borderId="15" xfId="0" applyFont="1" applyFill="1" applyBorder="1" applyAlignment="1">
      <alignment horizontal="center" vertical="center" wrapText="1"/>
    </xf>
    <xf numFmtId="0" fontId="27" fillId="0" borderId="16" xfId="0" applyFont="1" applyBorder="1" applyAlignment="1">
      <alignment horizontal="center" vertical="center" wrapText="1"/>
    </xf>
    <xf numFmtId="0" fontId="36" fillId="0" borderId="36" xfId="0" applyFont="1" applyBorder="1" applyAlignment="1">
      <alignment horizontal="center" vertical="center"/>
    </xf>
    <xf numFmtId="0" fontId="50" fillId="0" borderId="1" xfId="0" applyFont="1" applyBorder="1" applyAlignment="1">
      <alignment wrapText="1"/>
    </xf>
    <xf numFmtId="0" fontId="50" fillId="0" borderId="1" xfId="0" applyFont="1" applyBorder="1"/>
    <xf numFmtId="0" fontId="41" fillId="4" borderId="0" xfId="3" applyFont="1" applyFill="1" applyBorder="1" applyAlignment="1"/>
    <xf numFmtId="0" fontId="50" fillId="0" borderId="1" xfId="0" applyFont="1" applyFill="1" applyBorder="1" applyAlignment="1">
      <alignment horizontal="left" vertical="top" wrapText="1"/>
    </xf>
    <xf numFmtId="0" fontId="50" fillId="0" borderId="1" xfId="0" applyFont="1" applyFill="1" applyBorder="1" applyAlignment="1">
      <alignment vertical="top" wrapText="1"/>
    </xf>
    <xf numFmtId="0" fontId="50" fillId="0" borderId="1" xfId="0" applyFont="1" applyFill="1" applyBorder="1" applyAlignment="1">
      <alignment horizontal="left" vertical="center" wrapText="1"/>
    </xf>
    <xf numFmtId="0" fontId="50" fillId="0" borderId="1" xfId="0" applyFont="1" applyBorder="1" applyAlignment="1">
      <alignment horizontal="left" vertical="center" wrapText="1"/>
    </xf>
    <xf numFmtId="0" fontId="50" fillId="0" borderId="1" xfId="0" applyFont="1" applyBorder="1" applyAlignment="1">
      <alignment horizontal="left" vertical="center"/>
    </xf>
    <xf numFmtId="0" fontId="50" fillId="0" borderId="1" xfId="0" applyFont="1" applyFill="1" applyBorder="1" applyAlignment="1">
      <alignment horizontal="center" vertical="center" wrapText="1"/>
    </xf>
    <xf numFmtId="0" fontId="18" fillId="7" borderId="4" xfId="0" applyFont="1" applyFill="1" applyBorder="1" applyAlignment="1">
      <alignment vertical="center"/>
    </xf>
    <xf numFmtId="0" fontId="18" fillId="7" borderId="9" xfId="0" applyFont="1" applyFill="1" applyBorder="1" applyAlignment="1">
      <alignment vertical="center"/>
    </xf>
    <xf numFmtId="0" fontId="41" fillId="7" borderId="12" xfId="0" applyFont="1" applyFill="1" applyBorder="1" applyAlignment="1">
      <alignment horizontal="center" vertical="center" wrapText="1"/>
    </xf>
    <xf numFmtId="0" fontId="27" fillId="7" borderId="13" xfId="0" applyFont="1" applyFill="1" applyBorder="1" applyAlignment="1">
      <alignment horizontal="center" vertical="center"/>
    </xf>
    <xf numFmtId="0" fontId="29" fillId="7" borderId="1" xfId="0" applyFont="1" applyFill="1" applyBorder="1" applyAlignment="1">
      <alignment horizontal="center" vertical="center" wrapText="1"/>
    </xf>
    <xf numFmtId="0" fontId="29" fillId="7" borderId="1" xfId="0" applyFont="1" applyFill="1" applyBorder="1" applyAlignment="1">
      <alignment horizontal="left" vertical="center" wrapText="1"/>
    </xf>
    <xf numFmtId="0" fontId="47" fillId="4" borderId="37" xfId="0" applyFont="1" applyFill="1" applyBorder="1" applyAlignment="1">
      <alignment horizontal="center"/>
    </xf>
    <xf numFmtId="0" fontId="47" fillId="4" borderId="38" xfId="0" applyFont="1" applyFill="1" applyBorder="1" applyAlignment="1">
      <alignment horizontal="center"/>
    </xf>
    <xf numFmtId="0" fontId="29" fillId="2" borderId="36" xfId="0" applyFont="1" applyFill="1" applyBorder="1" applyAlignment="1">
      <alignment horizontal="center" vertical="center" wrapText="1"/>
    </xf>
    <xf numFmtId="0" fontId="38" fillId="2" borderId="36" xfId="0" applyFont="1" applyFill="1" applyBorder="1" applyAlignment="1">
      <alignment horizontal="center" vertical="center" wrapText="1"/>
    </xf>
    <xf numFmtId="0" fontId="29" fillId="2" borderId="0" xfId="0" applyFont="1" applyFill="1" applyBorder="1" applyAlignment="1">
      <alignment horizontal="left" vertical="center" wrapText="1"/>
    </xf>
    <xf numFmtId="0" fontId="29" fillId="0" borderId="20" xfId="0" applyFont="1" applyFill="1" applyBorder="1" applyAlignment="1">
      <alignment horizontal="left" vertical="center" wrapText="1"/>
    </xf>
    <xf numFmtId="0" fontId="29" fillId="0" borderId="18" xfId="0" applyFont="1" applyFill="1" applyBorder="1" applyAlignment="1">
      <alignment horizontal="left" vertical="center" wrapText="1"/>
    </xf>
    <xf numFmtId="0" fontId="29" fillId="2" borderId="18" xfId="0" applyFont="1" applyFill="1" applyBorder="1" applyAlignment="1">
      <alignment horizontal="left" vertical="center" wrapText="1"/>
    </xf>
    <xf numFmtId="0" fontId="29" fillId="2" borderId="24" xfId="0" applyFont="1" applyFill="1" applyBorder="1" applyAlignment="1">
      <alignment horizontal="left" vertical="center" wrapText="1"/>
    </xf>
    <xf numFmtId="0" fontId="29" fillId="2" borderId="23" xfId="0" applyFont="1" applyFill="1" applyBorder="1" applyAlignment="1">
      <alignment horizontal="left" vertical="center" wrapText="1"/>
    </xf>
    <xf numFmtId="0" fontId="29" fillId="2" borderId="26" xfId="0" applyFont="1" applyFill="1" applyBorder="1" applyAlignment="1">
      <alignment horizontal="left" vertical="center" wrapText="1"/>
    </xf>
    <xf numFmtId="0" fontId="29" fillId="2" borderId="21" xfId="0" applyFont="1" applyFill="1" applyBorder="1" applyAlignment="1">
      <alignment horizontal="left" vertical="center" wrapText="1"/>
    </xf>
    <xf numFmtId="0" fontId="29" fillId="2" borderId="20" xfId="0" applyFont="1" applyFill="1" applyBorder="1" applyAlignment="1">
      <alignment horizontal="left" vertical="center" wrapText="1"/>
    </xf>
    <xf numFmtId="0" fontId="29" fillId="2" borderId="27" xfId="0" applyFont="1" applyFill="1" applyBorder="1" applyAlignment="1">
      <alignment horizontal="left" vertical="center" wrapText="1"/>
    </xf>
    <xf numFmtId="0" fontId="29" fillId="2" borderId="22" xfId="0" applyFont="1" applyFill="1" applyBorder="1" applyAlignment="1">
      <alignment horizontal="left" vertical="center" wrapText="1"/>
    </xf>
    <xf numFmtId="0" fontId="50" fillId="2" borderId="14" xfId="0" applyFont="1" applyFill="1" applyBorder="1" applyAlignment="1">
      <alignment horizontal="center" vertical="center" wrapText="1"/>
    </xf>
    <xf numFmtId="0" fontId="50" fillId="2" borderId="40"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50" fillId="2" borderId="6" xfId="0" applyFont="1" applyFill="1" applyBorder="1" applyAlignment="1">
      <alignment horizontal="center" vertical="center" wrapText="1"/>
    </xf>
    <xf numFmtId="0" fontId="21" fillId="0" borderId="41" xfId="0" applyFont="1" applyFill="1" applyBorder="1" applyAlignment="1">
      <alignment horizontal="center" vertical="top"/>
    </xf>
    <xf numFmtId="0" fontId="39" fillId="0" borderId="42" xfId="0" applyFont="1" applyFill="1" applyBorder="1" applyAlignment="1">
      <alignment horizontal="left" vertical="top" wrapText="1"/>
    </xf>
    <xf numFmtId="10" fontId="29" fillId="0" borderId="10" xfId="0" applyNumberFormat="1" applyFont="1" applyBorder="1"/>
    <xf numFmtId="0" fontId="83" fillId="4" borderId="0" xfId="3" applyFont="1" applyFill="1" applyBorder="1" applyAlignment="1" applyProtection="1">
      <alignment horizontal="left"/>
    </xf>
    <xf numFmtId="0" fontId="84" fillId="4" borderId="9" xfId="3" applyFont="1" applyFill="1" applyBorder="1" applyAlignment="1">
      <alignment horizontal="center"/>
    </xf>
    <xf numFmtId="0" fontId="68" fillId="4" borderId="0" xfId="3" applyFont="1" applyFill="1" applyBorder="1" applyAlignment="1" applyProtection="1"/>
    <xf numFmtId="0" fontId="68" fillId="4" borderId="21" xfId="3" applyFont="1" applyFill="1" applyBorder="1" applyAlignment="1" applyProtection="1"/>
    <xf numFmtId="0" fontId="84" fillId="4" borderId="0" xfId="3" applyFont="1" applyFill="1" applyBorder="1" applyAlignment="1">
      <alignment horizontal="center"/>
    </xf>
    <xf numFmtId="0" fontId="84" fillId="4" borderId="1" xfId="3" applyFont="1" applyFill="1" applyBorder="1" applyAlignment="1">
      <alignment horizontal="center"/>
    </xf>
    <xf numFmtId="0" fontId="78" fillId="4" borderId="21" xfId="3" applyFont="1" applyFill="1" applyBorder="1" applyAlignment="1" applyProtection="1"/>
    <xf numFmtId="0" fontId="85" fillId="4" borderId="5" xfId="3" applyFont="1" applyFill="1" applyBorder="1" applyAlignment="1">
      <alignment horizontal="left"/>
    </xf>
    <xf numFmtId="0" fontId="70" fillId="4" borderId="0" xfId="3" quotePrefix="1" applyFont="1" applyFill="1" applyBorder="1" applyAlignment="1">
      <alignment horizontal="left"/>
    </xf>
    <xf numFmtId="10" fontId="68" fillId="4" borderId="2" xfId="4" applyNumberFormat="1" applyFont="1" applyFill="1" applyBorder="1"/>
    <xf numFmtId="0" fontId="50" fillId="2" borderId="15" xfId="0" applyFont="1" applyFill="1" applyBorder="1" applyAlignment="1">
      <alignment horizontal="center" vertical="center" wrapText="1"/>
    </xf>
    <xf numFmtId="0" fontId="41" fillId="4" borderId="0" xfId="3" applyFont="1" applyFill="1" applyBorder="1" applyAlignment="1">
      <alignment horizontal="right"/>
    </xf>
    <xf numFmtId="0" fontId="50" fillId="4" borderId="0" xfId="0" applyFont="1" applyFill="1" applyBorder="1"/>
    <xf numFmtId="0" fontId="50" fillId="2" borderId="4" xfId="0" applyFont="1" applyFill="1" applyBorder="1" applyAlignment="1">
      <alignment horizontal="center" vertical="center" wrapText="1"/>
    </xf>
    <xf numFmtId="10" fontId="29" fillId="0" borderId="0" xfId="0" applyNumberFormat="1" applyFont="1" applyBorder="1"/>
    <xf numFmtId="0" fontId="50" fillId="2" borderId="28" xfId="0" applyFont="1" applyFill="1" applyBorder="1" applyAlignment="1">
      <alignment horizontal="center" vertical="center"/>
    </xf>
    <xf numFmtId="0" fontId="50" fillId="0" borderId="0" xfId="0" applyFont="1" applyFill="1" applyBorder="1"/>
    <xf numFmtId="0" fontId="41" fillId="0" borderId="11" xfId="0" applyFont="1" applyFill="1" applyBorder="1" applyAlignment="1">
      <alignment horizontal="center" vertical="center"/>
    </xf>
    <xf numFmtId="3" fontId="41" fillId="0" borderId="11" xfId="0" applyNumberFormat="1" applyFont="1" applyFill="1" applyBorder="1" applyAlignment="1">
      <alignment horizontal="center" vertical="center"/>
    </xf>
    <xf numFmtId="0" fontId="41" fillId="0" borderId="1" xfId="0" applyFont="1" applyFill="1" applyBorder="1" applyAlignment="1">
      <alignment horizontal="center" vertical="center"/>
    </xf>
    <xf numFmtId="3" fontId="41" fillId="0" borderId="1" xfId="0" applyNumberFormat="1" applyFont="1" applyFill="1" applyBorder="1" applyAlignment="1">
      <alignment horizontal="center" vertical="center"/>
    </xf>
    <xf numFmtId="0" fontId="50" fillId="4" borderId="0" xfId="0" applyFont="1" applyFill="1" applyBorder="1" applyAlignment="1">
      <alignment horizontal="right"/>
    </xf>
    <xf numFmtId="0" fontId="0" fillId="0" borderId="0" xfId="0" applyAlignment="1">
      <alignment horizontal="center"/>
    </xf>
    <xf numFmtId="0" fontId="29" fillId="4" borderId="1" xfId="0" applyFont="1" applyFill="1" applyBorder="1" applyAlignment="1">
      <alignment horizontal="center" vertical="center"/>
    </xf>
    <xf numFmtId="43" fontId="21" fillId="4" borderId="0" xfId="1" applyFont="1" applyFill="1" applyBorder="1"/>
    <xf numFmtId="0" fontId="29" fillId="0" borderId="0" xfId="0" applyFont="1" applyBorder="1" applyAlignment="1"/>
    <xf numFmtId="10" fontId="21" fillId="0" borderId="11" xfId="0" applyNumberFormat="1" applyFont="1" applyFill="1" applyBorder="1"/>
    <xf numFmtId="0" fontId="21" fillId="0" borderId="1" xfId="0" applyFont="1" applyBorder="1" applyAlignment="1">
      <alignment horizontal="left" vertical="center" wrapText="1"/>
    </xf>
    <xf numFmtId="0" fontId="27" fillId="4" borderId="0" xfId="3" applyFont="1" applyFill="1" applyBorder="1" applyAlignment="1">
      <alignment horizontal="left"/>
    </xf>
    <xf numFmtId="0" fontId="78" fillId="8" borderId="0" xfId="3" applyFont="1" applyFill="1" applyBorder="1" applyAlignment="1" applyProtection="1"/>
    <xf numFmtId="0" fontId="22" fillId="9" borderId="4" xfId="3" applyFont="1" applyFill="1" applyBorder="1" applyAlignment="1">
      <alignment horizontal="right" vertical="center"/>
    </xf>
    <xf numFmtId="0" fontId="29" fillId="9" borderId="44" xfId="3" applyFont="1" applyFill="1" applyBorder="1" applyAlignment="1">
      <alignment horizontal="center" vertical="center"/>
    </xf>
    <xf numFmtId="0" fontId="16" fillId="9" borderId="9" xfId="3" applyFont="1" applyFill="1" applyBorder="1" applyAlignment="1">
      <alignment horizontal="left" vertical="center" wrapText="1"/>
    </xf>
    <xf numFmtId="0" fontId="21" fillId="2" borderId="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46" fillId="4" borderId="0" xfId="0" applyFont="1" applyFill="1" applyBorder="1" applyAlignment="1">
      <alignment horizontal="center"/>
    </xf>
    <xf numFmtId="0" fontId="21" fillId="0" borderId="1" xfId="0" applyFont="1" applyFill="1" applyBorder="1" applyAlignment="1">
      <alignment horizontal="center" vertical="center"/>
    </xf>
    <xf numFmtId="0" fontId="28" fillId="4" borderId="0" xfId="3" applyFont="1" applyFill="1" applyBorder="1" applyAlignment="1">
      <alignment horizontal="right"/>
    </xf>
    <xf numFmtId="0" fontId="29" fillId="9" borderId="1" xfId="0" applyFont="1" applyFill="1" applyBorder="1" applyAlignment="1">
      <alignment horizontal="left" vertical="center" wrapText="1"/>
    </xf>
    <xf numFmtId="0" fontId="16" fillId="0" borderId="0" xfId="3" applyFont="1" applyFill="1" applyBorder="1"/>
    <xf numFmtId="0" fontId="18" fillId="0" borderId="0" xfId="0" applyFont="1" applyFill="1" applyBorder="1" applyAlignment="1"/>
    <xf numFmtId="0" fontId="16" fillId="0" borderId="0" xfId="3" applyFont="1" applyFill="1" applyBorder="1" applyAlignment="1">
      <alignment horizontal="right"/>
    </xf>
    <xf numFmtId="0" fontId="21" fillId="0" borderId="0" xfId="0" applyFont="1" applyFill="1" applyBorder="1"/>
    <xf numFmtId="0" fontId="27" fillId="0" borderId="0" xfId="0" applyFont="1" applyFill="1" applyBorder="1" applyAlignment="1">
      <alignment horizontal="right"/>
    </xf>
    <xf numFmtId="0" fontId="28" fillId="0" borderId="0" xfId="0" applyFont="1" applyFill="1" applyBorder="1" applyAlignment="1"/>
    <xf numFmtId="0" fontId="47" fillId="0" borderId="0" xfId="0" applyFont="1" applyFill="1" applyBorder="1" applyAlignment="1">
      <alignment horizontal="center"/>
    </xf>
    <xf numFmtId="0" fontId="47" fillId="0" borderId="27" xfId="0" applyFont="1" applyFill="1" applyBorder="1" applyAlignment="1">
      <alignment horizontal="center"/>
    </xf>
    <xf numFmtId="0" fontId="19" fillId="0" borderId="0" xfId="0" applyFont="1" applyFill="1" applyBorder="1" applyAlignment="1">
      <alignment horizontal="center"/>
    </xf>
    <xf numFmtId="0" fontId="16" fillId="0" borderId="0" xfId="0" applyFont="1" applyFill="1" applyBorder="1" applyAlignment="1">
      <alignment horizontal="right"/>
    </xf>
    <xf numFmtId="0" fontId="48" fillId="0" borderId="0" xfId="0" applyFont="1" applyFill="1" applyBorder="1" applyAlignment="1">
      <alignment horizontal="center"/>
    </xf>
    <xf numFmtId="0" fontId="29" fillId="0" borderId="0" xfId="0" applyFont="1" applyFill="1" applyBorder="1" applyAlignment="1">
      <alignment horizontal="center"/>
    </xf>
    <xf numFmtId="0" fontId="29" fillId="0" borderId="0" xfId="0" applyFont="1" applyFill="1" applyAlignment="1">
      <alignment horizontal="center"/>
    </xf>
    <xf numFmtId="0" fontId="21" fillId="10" borderId="1" xfId="0" applyFont="1" applyFill="1" applyBorder="1" applyAlignment="1">
      <alignment horizontal="center" vertical="center" wrapText="1"/>
    </xf>
    <xf numFmtId="2" fontId="21" fillId="10" borderId="1" xfId="0" applyNumberFormat="1" applyFont="1" applyFill="1" applyBorder="1" applyAlignment="1">
      <alignment horizontal="center" vertical="center" wrapText="1"/>
    </xf>
    <xf numFmtId="10" fontId="29" fillId="10" borderId="1" xfId="4" applyNumberFormat="1" applyFont="1" applyFill="1" applyBorder="1"/>
    <xf numFmtId="0" fontId="29" fillId="10" borderId="1" xfId="0" applyFont="1" applyFill="1" applyBorder="1"/>
    <xf numFmtId="0" fontId="48" fillId="10" borderId="1" xfId="0" applyFont="1" applyFill="1" applyBorder="1" applyAlignment="1">
      <alignment horizontal="center"/>
    </xf>
    <xf numFmtId="3" fontId="27" fillId="0" borderId="0" xfId="0" applyNumberFormat="1" applyFont="1" applyBorder="1" applyAlignment="1">
      <alignment horizontal="center" vertical="center"/>
    </xf>
    <xf numFmtId="0" fontId="50" fillId="0" borderId="0" xfId="0" applyFont="1" applyFill="1" applyBorder="1" applyAlignment="1">
      <alignment horizontal="center"/>
    </xf>
    <xf numFmtId="0" fontId="28" fillId="0" borderId="0" xfId="0" applyFont="1" applyFill="1" applyBorder="1" applyAlignment="1">
      <alignment horizontal="right"/>
    </xf>
    <xf numFmtId="0" fontId="29" fillId="0" borderId="0" xfId="0" applyFont="1" applyFill="1" applyBorder="1" applyAlignment="1">
      <alignment horizontal="left"/>
    </xf>
    <xf numFmtId="0" fontId="29" fillId="0" borderId="1" xfId="0" applyFont="1" applyFill="1" applyBorder="1" applyAlignment="1">
      <alignment horizontal="center"/>
    </xf>
    <xf numFmtId="0" fontId="62" fillId="0" borderId="0" xfId="0" applyFont="1" applyFill="1" applyBorder="1" applyAlignment="1">
      <alignment horizontal="right" vertical="center" wrapText="1"/>
    </xf>
    <xf numFmtId="0" fontId="19" fillId="0" borderId="0" xfId="0" applyFont="1" applyFill="1" applyBorder="1" applyAlignment="1"/>
    <xf numFmtId="0" fontId="22" fillId="0" borderId="0" xfId="0" applyFont="1" applyFill="1" applyBorder="1" applyAlignment="1">
      <alignment horizontal="right"/>
    </xf>
    <xf numFmtId="0" fontId="41" fillId="0" borderId="0" xfId="0" applyFont="1" applyFill="1" applyBorder="1" applyAlignment="1">
      <alignment horizontal="left"/>
    </xf>
    <xf numFmtId="10" fontId="22" fillId="0" borderId="0" xfId="0" applyNumberFormat="1" applyFont="1" applyFill="1" applyBorder="1"/>
    <xf numFmtId="0" fontId="28" fillId="0" borderId="23"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1" fillId="0" borderId="1" xfId="0" applyFont="1" applyFill="1" applyBorder="1" applyAlignment="1">
      <alignment wrapText="1"/>
    </xf>
    <xf numFmtId="0" fontId="28" fillId="0" borderId="22" xfId="0" applyFont="1" applyFill="1" applyBorder="1" applyAlignment="1">
      <alignment horizontal="center" vertical="center" wrapText="1"/>
    </xf>
    <xf numFmtId="0" fontId="21" fillId="0" borderId="0" xfId="0" applyFont="1" applyFill="1" applyBorder="1" applyAlignment="1">
      <alignment horizontal="center" vertical="center"/>
    </xf>
    <xf numFmtId="0" fontId="28" fillId="0" borderId="18" xfId="0" applyFont="1" applyFill="1" applyBorder="1" applyAlignment="1">
      <alignment vertical="center" wrapText="1"/>
    </xf>
    <xf numFmtId="0" fontId="28" fillId="0" borderId="20" xfId="0" applyFont="1" applyFill="1" applyBorder="1" applyAlignment="1">
      <alignment vertical="center" wrapText="1"/>
    </xf>
    <xf numFmtId="0" fontId="21" fillId="0" borderId="17" xfId="0" applyFont="1" applyFill="1" applyBorder="1" applyAlignment="1">
      <alignment horizontal="center" vertical="center"/>
    </xf>
    <xf numFmtId="0" fontId="21" fillId="0" borderId="4" xfId="0" applyFont="1" applyFill="1" applyBorder="1" applyAlignment="1">
      <alignment horizontal="center" vertical="center" wrapText="1"/>
    </xf>
    <xf numFmtId="0" fontId="21" fillId="0" borderId="4" xfId="0" applyFont="1" applyFill="1" applyBorder="1" applyAlignment="1">
      <alignment vertical="center" wrapText="1"/>
    </xf>
    <xf numFmtId="0" fontId="21" fillId="0" borderId="1" xfId="0" applyFont="1" applyFill="1" applyBorder="1" applyProtection="1">
      <protection locked="0"/>
    </xf>
    <xf numFmtId="0" fontId="47" fillId="0" borderId="0" xfId="0" applyFont="1" applyFill="1" applyBorder="1" applyAlignment="1">
      <alignment horizontal="left"/>
    </xf>
    <xf numFmtId="0" fontId="41" fillId="0" borderId="0" xfId="0" applyFont="1" applyFill="1" applyBorder="1" applyAlignment="1"/>
    <xf numFmtId="0" fontId="50" fillId="0" borderId="0" xfId="0" applyFont="1" applyFill="1"/>
    <xf numFmtId="0" fontId="41" fillId="0" borderId="0" xfId="3" applyFont="1" applyFill="1" applyBorder="1"/>
    <xf numFmtId="0" fontId="91" fillId="0" borderId="0" xfId="0" applyFont="1" applyFill="1" applyBorder="1" applyAlignment="1"/>
    <xf numFmtId="0" fontId="50" fillId="0" borderId="0" xfId="0" applyFont="1" applyFill="1" applyBorder="1" applyAlignment="1">
      <alignment horizontal="left"/>
    </xf>
    <xf numFmtId="0" fontId="41" fillId="0" borderId="0" xfId="0" applyFont="1" applyFill="1" applyBorder="1" applyAlignment="1">
      <alignment horizontal="right"/>
    </xf>
    <xf numFmtId="0" fontId="50" fillId="0" borderId="0" xfId="0" applyFont="1" applyFill="1" applyBorder="1" applyAlignment="1">
      <alignment horizontal="right" vertical="center"/>
    </xf>
    <xf numFmtId="0" fontId="41" fillId="0" borderId="0" xfId="0" applyFont="1" applyFill="1" applyBorder="1" applyAlignment="1">
      <alignment horizontal="right" vertical="center"/>
    </xf>
    <xf numFmtId="165" fontId="41" fillId="0" borderId="0" xfId="0" applyNumberFormat="1" applyFont="1" applyFill="1" applyAlignment="1">
      <alignment vertical="center"/>
    </xf>
    <xf numFmtId="0" fontId="50" fillId="0" borderId="0" xfId="0" applyFont="1" applyFill="1" applyBorder="1" applyAlignment="1">
      <alignment vertical="center"/>
    </xf>
    <xf numFmtId="165" fontId="47" fillId="0" borderId="0" xfId="0" applyNumberFormat="1" applyFont="1" applyFill="1" applyAlignment="1">
      <alignment vertical="center"/>
    </xf>
    <xf numFmtId="0" fontId="50" fillId="0" borderId="0" xfId="0" applyFont="1" applyFill="1" applyBorder="1" applyAlignment="1">
      <alignment horizontal="right"/>
    </xf>
    <xf numFmtId="0" fontId="50" fillId="0" borderId="0" xfId="0" applyFont="1" applyFill="1" applyAlignment="1">
      <alignment horizontal="center"/>
    </xf>
    <xf numFmtId="0" fontId="87" fillId="11" borderId="0" xfId="3" applyFont="1" applyFill="1" applyBorder="1" applyAlignment="1">
      <alignment horizontal="center"/>
    </xf>
    <xf numFmtId="0" fontId="69" fillId="4" borderId="0" xfId="3" quotePrefix="1" applyFont="1" applyFill="1" applyBorder="1" applyAlignment="1">
      <alignment horizontal="center"/>
    </xf>
    <xf numFmtId="10" fontId="68" fillId="12" borderId="1" xfId="0" applyNumberFormat="1" applyFont="1" applyFill="1" applyBorder="1" applyAlignment="1">
      <alignment horizontal="center" vertical="center" wrapText="1"/>
    </xf>
    <xf numFmtId="0" fontId="29" fillId="12" borderId="1" xfId="0" applyFont="1" applyFill="1" applyBorder="1" applyAlignment="1" applyProtection="1">
      <alignment horizontal="center" vertical="center" wrapText="1"/>
      <protection locked="0"/>
    </xf>
    <xf numFmtId="0" fontId="29" fillId="12" borderId="4" xfId="0" applyFont="1" applyFill="1" applyBorder="1" applyAlignment="1" applyProtection="1">
      <alignment horizontal="left" vertical="center" wrapText="1"/>
      <protection locked="0"/>
    </xf>
    <xf numFmtId="0" fontId="29" fillId="12" borderId="11" xfId="0" applyFont="1" applyFill="1" applyBorder="1" applyProtection="1">
      <protection locked="0"/>
    </xf>
    <xf numFmtId="0" fontId="86" fillId="4" borderId="0" xfId="3" applyFont="1" applyFill="1" applyBorder="1" applyAlignment="1" applyProtection="1">
      <alignment horizontal="right"/>
    </xf>
    <xf numFmtId="0" fontId="69" fillId="4" borderId="5" xfId="3" applyFont="1" applyFill="1" applyBorder="1" applyAlignment="1">
      <alignment horizontal="left" vertical="center"/>
    </xf>
    <xf numFmtId="0" fontId="74" fillId="4" borderId="6" xfId="3" applyFont="1" applyFill="1" applyBorder="1" applyAlignment="1" applyProtection="1">
      <alignment vertical="center"/>
    </xf>
    <xf numFmtId="0" fontId="25" fillId="4" borderId="25" xfId="3" applyFont="1" applyFill="1" applyBorder="1" applyAlignment="1">
      <alignment vertical="center"/>
    </xf>
    <xf numFmtId="165" fontId="74" fillId="4" borderId="3" xfId="0" applyNumberFormat="1" applyFont="1" applyFill="1" applyBorder="1" applyAlignment="1">
      <alignment vertical="center"/>
    </xf>
    <xf numFmtId="0" fontId="84" fillId="4" borderId="9" xfId="3" applyFont="1" applyFill="1" applyBorder="1" applyAlignment="1">
      <alignment horizontal="center" vertical="center"/>
    </xf>
    <xf numFmtId="0" fontId="69" fillId="4" borderId="0" xfId="3" quotePrefix="1" applyFont="1" applyFill="1" applyBorder="1" applyAlignment="1">
      <alignment horizontal="center" vertical="center"/>
    </xf>
    <xf numFmtId="0" fontId="74" fillId="4" borderId="0" xfId="3" applyFont="1" applyFill="1" applyBorder="1" applyAlignment="1">
      <alignment horizontal="left" vertical="center"/>
    </xf>
    <xf numFmtId="0" fontId="68" fillId="4" borderId="0" xfId="3" quotePrefix="1" applyFont="1" applyFill="1" applyBorder="1" applyAlignment="1">
      <alignment horizontal="left"/>
    </xf>
    <xf numFmtId="0" fontId="74" fillId="4" borderId="0" xfId="3" quotePrefix="1" applyFont="1" applyFill="1" applyBorder="1" applyAlignment="1">
      <alignment horizontal="left" vertical="center"/>
    </xf>
    <xf numFmtId="0" fontId="69" fillId="4" borderId="0" xfId="3" applyFont="1" applyFill="1" applyBorder="1" applyAlignment="1">
      <alignment horizontal="left" vertical="center"/>
    </xf>
    <xf numFmtId="0" fontId="16" fillId="4" borderId="0" xfId="3" applyFont="1" applyFill="1" applyBorder="1" applyAlignment="1">
      <alignment horizontal="right"/>
    </xf>
    <xf numFmtId="0" fontId="16" fillId="4" borderId="0" xfId="3" applyFont="1" applyFill="1" applyBorder="1" applyAlignment="1">
      <alignment horizontal="left"/>
    </xf>
    <xf numFmtId="0" fontId="16" fillId="4" borderId="38" xfId="3" applyFont="1" applyFill="1" applyBorder="1" applyAlignment="1">
      <alignment horizontal="right"/>
    </xf>
    <xf numFmtId="0" fontId="16" fillId="0" borderId="0" xfId="3" applyFont="1" applyFill="1" applyBorder="1" applyAlignment="1">
      <alignment horizontal="center"/>
    </xf>
    <xf numFmtId="0" fontId="16" fillId="0" borderId="0" xfId="3" applyFont="1" applyFill="1" applyBorder="1" applyAlignment="1"/>
    <xf numFmtId="0" fontId="96" fillId="0" borderId="0" xfId="0" applyFont="1" applyFill="1" applyBorder="1" applyAlignment="1" applyProtection="1">
      <alignment vertical="center"/>
      <protection locked="0"/>
    </xf>
    <xf numFmtId="0" fontId="29" fillId="0" borderId="37" xfId="0" applyFont="1" applyFill="1" applyBorder="1"/>
    <xf numFmtId="0" fontId="97" fillId="0" borderId="21" xfId="0" applyFont="1" applyFill="1" applyBorder="1" applyAlignment="1">
      <alignment horizontal="center" wrapText="1"/>
    </xf>
    <xf numFmtId="0" fontId="97" fillId="0" borderId="38" xfId="0" applyFont="1" applyFill="1" applyBorder="1" applyAlignment="1">
      <alignment horizontal="center"/>
    </xf>
    <xf numFmtId="0" fontId="96" fillId="0" borderId="15" xfId="0" applyFont="1" applyFill="1" applyBorder="1" applyAlignment="1" applyProtection="1">
      <alignment horizontal="center" vertical="center" wrapText="1"/>
      <protection locked="0"/>
    </xf>
    <xf numFmtId="0" fontId="98" fillId="0" borderId="29" xfId="0" applyFont="1" applyFill="1" applyBorder="1" applyAlignment="1" applyProtection="1">
      <alignment horizontal="center" vertical="center" wrapText="1"/>
      <protection locked="0"/>
    </xf>
    <xf numFmtId="0" fontId="16" fillId="0" borderId="28" xfId="0" applyFont="1" applyFill="1" applyBorder="1" applyAlignment="1" applyProtection="1">
      <alignment horizontal="center" vertical="center"/>
      <protection locked="0"/>
    </xf>
    <xf numFmtId="0" fontId="96" fillId="0" borderId="43" xfId="0" applyFont="1" applyFill="1" applyBorder="1" applyAlignment="1" applyProtection="1">
      <alignment vertical="center"/>
      <protection locked="0"/>
    </xf>
    <xf numFmtId="0" fontId="99" fillId="0" borderId="38" xfId="0" applyFont="1" applyFill="1" applyBorder="1" applyAlignment="1" applyProtection="1">
      <alignment horizontal="center" vertical="center"/>
      <protection locked="0"/>
    </xf>
    <xf numFmtId="10" fontId="27" fillId="0" borderId="28" xfId="0" applyNumberFormat="1" applyFont="1" applyFill="1" applyBorder="1" applyAlignment="1" applyProtection="1">
      <alignment horizontal="center" vertical="center"/>
      <protection locked="0"/>
    </xf>
    <xf numFmtId="0" fontId="100" fillId="0" borderId="5" xfId="0" applyFont="1" applyFill="1" applyBorder="1" applyAlignment="1" applyProtection="1">
      <alignment horizontal="center"/>
      <protection locked="0"/>
    </xf>
    <xf numFmtId="10" fontId="101" fillId="0" borderId="3" xfId="4" applyNumberFormat="1" applyFont="1" applyFill="1" applyBorder="1" applyProtection="1">
      <protection locked="0"/>
    </xf>
    <xf numFmtId="10" fontId="45" fillId="0" borderId="3" xfId="4" applyNumberFormat="1" applyFont="1" applyFill="1" applyBorder="1"/>
    <xf numFmtId="9" fontId="16" fillId="0" borderId="0" xfId="4" applyFont="1" applyFill="1" applyBorder="1" applyAlignment="1">
      <alignment horizontal="right"/>
    </xf>
    <xf numFmtId="9" fontId="16" fillId="0" borderId="0" xfId="3" applyNumberFormat="1" applyFont="1" applyFill="1" applyBorder="1" applyAlignment="1">
      <alignment horizontal="right"/>
    </xf>
    <xf numFmtId="0" fontId="100" fillId="0" borderId="58" xfId="0" applyFont="1" applyFill="1" applyBorder="1" applyAlignment="1" applyProtection="1">
      <alignment horizontal="center"/>
      <protection locked="0"/>
    </xf>
    <xf numFmtId="10" fontId="102" fillId="0" borderId="3" xfId="4" applyNumberFormat="1" applyFont="1" applyFill="1" applyBorder="1" applyProtection="1">
      <protection locked="0"/>
    </xf>
    <xf numFmtId="10" fontId="45" fillId="0" borderId="60" xfId="4" applyNumberFormat="1" applyFont="1" applyFill="1" applyBorder="1" applyAlignment="1" applyProtection="1">
      <protection locked="0"/>
    </xf>
    <xf numFmtId="0" fontId="100" fillId="0" borderId="37" xfId="0" applyFont="1" applyFill="1" applyBorder="1" applyAlignment="1" applyProtection="1">
      <alignment horizontal="center"/>
      <protection locked="0"/>
    </xf>
    <xf numFmtId="10" fontId="100" fillId="0" borderId="0" xfId="4" applyNumberFormat="1" applyFont="1" applyFill="1" applyBorder="1" applyAlignment="1" applyProtection="1">
      <protection locked="0"/>
    </xf>
    <xf numFmtId="10" fontId="100" fillId="0" borderId="38" xfId="4" applyNumberFormat="1" applyFont="1" applyFill="1" applyBorder="1" applyAlignment="1" applyProtection="1">
      <protection locked="0"/>
    </xf>
    <xf numFmtId="0" fontId="99" fillId="0" borderId="0" xfId="0" applyFont="1" applyFill="1" applyBorder="1" applyAlignment="1" applyProtection="1">
      <alignment horizontal="center" vertical="center"/>
      <protection locked="0"/>
    </xf>
    <xf numFmtId="0" fontId="97" fillId="0" borderId="3" xfId="0" applyFont="1" applyFill="1" applyBorder="1" applyAlignment="1">
      <alignment horizontal="center"/>
    </xf>
    <xf numFmtId="0" fontId="16" fillId="0" borderId="59" xfId="0" applyFont="1" applyFill="1" applyBorder="1" applyAlignment="1" applyProtection="1">
      <alignment horizontal="center" vertical="center"/>
      <protection locked="0"/>
    </xf>
    <xf numFmtId="0" fontId="99" fillId="0" borderId="59" xfId="0" applyFont="1" applyFill="1" applyBorder="1" applyAlignment="1" applyProtection="1">
      <alignment horizontal="center" vertical="center"/>
      <protection locked="0"/>
    </xf>
    <xf numFmtId="10" fontId="100" fillId="0" borderId="60" xfId="4" applyNumberFormat="1" applyFont="1" applyFill="1" applyBorder="1" applyAlignment="1" applyProtection="1">
      <protection locked="0"/>
    </xf>
    <xf numFmtId="0" fontId="100" fillId="0" borderId="0" xfId="0" applyFont="1" applyFill="1" applyBorder="1" applyAlignment="1" applyProtection="1">
      <alignment horizontal="center"/>
      <protection locked="0"/>
    </xf>
    <xf numFmtId="0" fontId="41" fillId="0" borderId="0" xfId="0" applyFont="1" applyFill="1" applyBorder="1" applyAlignment="1" applyProtection="1">
      <alignment horizontal="center"/>
      <protection locked="0"/>
    </xf>
    <xf numFmtId="14" fontId="16" fillId="0" borderId="0" xfId="3" applyNumberFormat="1" applyFont="1" applyFill="1" applyBorder="1" applyAlignment="1">
      <alignment horizontal="right"/>
    </xf>
    <xf numFmtId="10" fontId="16" fillId="0" borderId="0" xfId="4" applyNumberFormat="1" applyFont="1" applyFill="1" applyBorder="1" applyAlignment="1">
      <alignment horizontal="right"/>
    </xf>
    <xf numFmtId="10" fontId="29" fillId="0" borderId="0" xfId="4" applyNumberFormat="1" applyFont="1" applyFill="1"/>
    <xf numFmtId="10" fontId="16" fillId="0" borderId="0" xfId="3" applyNumberFormat="1" applyFont="1" applyFill="1" applyBorder="1" applyAlignment="1">
      <alignment horizontal="right"/>
    </xf>
    <xf numFmtId="0" fontId="103" fillId="0" borderId="7" xfId="0" applyFont="1" applyFill="1" applyBorder="1" applyAlignment="1" applyProtection="1">
      <alignment vertical="center"/>
      <protection locked="0"/>
    </xf>
    <xf numFmtId="0" fontId="103" fillId="0" borderId="8" xfId="0" applyFont="1" applyFill="1" applyBorder="1" applyAlignment="1" applyProtection="1">
      <alignment vertical="center"/>
      <protection locked="0"/>
    </xf>
    <xf numFmtId="0" fontId="103" fillId="0" borderId="29" xfId="0" applyFont="1" applyFill="1" applyBorder="1" applyAlignment="1" applyProtection="1">
      <alignment vertical="center"/>
      <protection locked="0"/>
    </xf>
    <xf numFmtId="0" fontId="103" fillId="0" borderId="0" xfId="0" applyFont="1" applyFill="1" applyBorder="1" applyAlignment="1" applyProtection="1">
      <alignment vertical="center"/>
      <protection locked="0"/>
    </xf>
    <xf numFmtId="0" fontId="103" fillId="0" borderId="59" xfId="0" applyFont="1" applyFill="1" applyBorder="1" applyAlignment="1" applyProtection="1">
      <alignment horizontal="center" vertical="center"/>
      <protection locked="0"/>
    </xf>
    <xf numFmtId="0" fontId="104" fillId="0" borderId="21" xfId="0" applyFont="1" applyFill="1" applyBorder="1" applyAlignment="1">
      <alignment horizontal="center"/>
    </xf>
    <xf numFmtId="0" fontId="104" fillId="0" borderId="59" xfId="0" applyFont="1" applyFill="1" applyBorder="1" applyAlignment="1">
      <alignment horizontal="center"/>
    </xf>
    <xf numFmtId="0" fontId="105" fillId="0" borderId="28" xfId="0" applyFont="1" applyFill="1" applyBorder="1" applyAlignment="1" applyProtection="1">
      <alignment horizontal="center" vertical="center"/>
      <protection locked="0"/>
    </xf>
    <xf numFmtId="0" fontId="105" fillId="0" borderId="39" xfId="0" applyFont="1" applyFill="1" applyBorder="1" applyAlignment="1" applyProtection="1">
      <alignment horizontal="center"/>
      <protection locked="0"/>
    </xf>
    <xf numFmtId="0" fontId="106" fillId="0" borderId="39" xfId="0" applyFont="1" applyFill="1" applyBorder="1" applyAlignment="1" applyProtection="1">
      <alignment horizontal="center" vertical="center"/>
      <protection locked="0"/>
    </xf>
    <xf numFmtId="0" fontId="107" fillId="0" borderId="57" xfId="0" applyFont="1" applyFill="1" applyBorder="1" applyAlignment="1" applyProtection="1">
      <alignment horizontal="center"/>
      <protection locked="0"/>
    </xf>
    <xf numFmtId="10" fontId="101" fillId="13" borderId="25" xfId="4" applyNumberFormat="1" applyFont="1" applyFill="1" applyBorder="1" applyProtection="1">
      <protection locked="0"/>
    </xf>
    <xf numFmtId="10" fontId="108" fillId="0" borderId="61" xfId="4" applyNumberFormat="1" applyFont="1" applyFill="1" applyBorder="1"/>
    <xf numFmtId="0" fontId="107" fillId="0" borderId="17" xfId="0" applyFont="1" applyFill="1" applyBorder="1" applyAlignment="1" applyProtection="1">
      <alignment horizontal="center"/>
      <protection locked="0"/>
    </xf>
    <xf numFmtId="10" fontId="101" fillId="13" borderId="0" xfId="4" applyNumberFormat="1" applyFont="1" applyFill="1" applyBorder="1" applyProtection="1">
      <protection locked="0"/>
    </xf>
    <xf numFmtId="0" fontId="107" fillId="0" borderId="19" xfId="0" applyFont="1" applyFill="1" applyBorder="1" applyAlignment="1" applyProtection="1">
      <alignment horizontal="center"/>
      <protection locked="0"/>
    </xf>
    <xf numFmtId="10" fontId="108" fillId="0" borderId="35" xfId="4" applyNumberFormat="1" applyFont="1" applyFill="1" applyBorder="1"/>
    <xf numFmtId="0" fontId="16" fillId="4" borderId="37" xfId="3" applyFont="1" applyFill="1" applyBorder="1" applyAlignment="1">
      <alignment horizontal="right"/>
    </xf>
    <xf numFmtId="0" fontId="104" fillId="0" borderId="15" xfId="0" applyFont="1" applyFill="1" applyBorder="1" applyAlignment="1">
      <alignment horizontal="center"/>
    </xf>
    <xf numFmtId="0" fontId="104" fillId="0" borderId="28" xfId="0" applyFont="1" applyFill="1" applyBorder="1" applyAlignment="1">
      <alignment horizontal="center"/>
    </xf>
    <xf numFmtId="0" fontId="105" fillId="0" borderId="38" xfId="0" applyFont="1" applyFill="1" applyBorder="1" applyAlignment="1" applyProtection="1">
      <alignment horizontal="center" vertical="center"/>
      <protection locked="0"/>
    </xf>
    <xf numFmtId="0" fontId="0" fillId="0" borderId="37" xfId="0" applyFill="1" applyBorder="1"/>
    <xf numFmtId="0" fontId="0" fillId="0" borderId="0" xfId="0" applyFill="1" applyBorder="1"/>
    <xf numFmtId="0" fontId="106" fillId="0" borderId="49" xfId="0" applyFont="1" applyFill="1" applyBorder="1" applyAlignment="1" applyProtection="1">
      <alignment horizontal="center" vertical="center"/>
      <protection locked="0"/>
    </xf>
    <xf numFmtId="10" fontId="29" fillId="0" borderId="9" xfId="0" applyNumberFormat="1" applyFont="1" applyFill="1" applyBorder="1"/>
    <xf numFmtId="0" fontId="36" fillId="8" borderId="51" xfId="0" applyFont="1" applyFill="1" applyBorder="1" applyAlignment="1">
      <alignment wrapText="1"/>
    </xf>
    <xf numFmtId="0" fontId="109" fillId="4" borderId="0" xfId="3" applyFont="1" applyFill="1" applyBorder="1" applyAlignment="1" applyProtection="1">
      <alignment horizontal="left"/>
    </xf>
    <xf numFmtId="0" fontId="110" fillId="4" borderId="0" xfId="0" applyFont="1" applyFill="1" applyBorder="1" applyAlignment="1"/>
    <xf numFmtId="0" fontId="110" fillId="4" borderId="0" xfId="0" applyFont="1" applyFill="1" applyBorder="1" applyAlignment="1">
      <alignment horizontal="left" indent="4"/>
    </xf>
    <xf numFmtId="0" fontId="16" fillId="4" borderId="0" xfId="3" applyFont="1" applyFill="1" applyBorder="1" applyAlignment="1">
      <alignment horizontal="right"/>
    </xf>
    <xf numFmtId="0" fontId="27" fillId="4" borderId="0" xfId="3" applyFont="1" applyFill="1" applyBorder="1" applyAlignment="1">
      <alignment horizontal="right"/>
    </xf>
    <xf numFmtId="0" fontId="16" fillId="4" borderId="0" xfId="3" applyFont="1" applyFill="1" applyBorder="1" applyAlignment="1">
      <alignment horizontal="left"/>
    </xf>
    <xf numFmtId="0" fontId="29" fillId="0" borderId="1" xfId="0" applyFont="1" applyFill="1" applyBorder="1" applyAlignment="1">
      <alignment horizontal="left" vertical="center" wrapText="1"/>
    </xf>
    <xf numFmtId="0" fontId="111" fillId="14" borderId="3" xfId="0" applyFont="1" applyFill="1" applyBorder="1" applyAlignment="1">
      <alignment vertical="center" wrapText="1"/>
    </xf>
    <xf numFmtId="0" fontId="111" fillId="14" borderId="25" xfId="0" applyFont="1" applyFill="1" applyBorder="1" applyAlignment="1">
      <alignment vertical="center" wrapText="1"/>
    </xf>
    <xf numFmtId="0" fontId="113" fillId="0" borderId="39" xfId="0" applyFont="1" applyBorder="1" applyAlignment="1">
      <alignment vertical="center" wrapText="1"/>
    </xf>
    <xf numFmtId="0" fontId="113" fillId="0" borderId="49" xfId="0" applyFont="1" applyBorder="1" applyAlignment="1">
      <alignment vertical="center" wrapText="1"/>
    </xf>
    <xf numFmtId="0" fontId="112" fillId="0" borderId="39" xfId="0" applyFont="1" applyBorder="1" applyAlignment="1">
      <alignment vertical="center" wrapText="1"/>
    </xf>
    <xf numFmtId="0" fontId="112" fillId="0" borderId="49" xfId="0" applyFont="1" applyBorder="1" applyAlignment="1">
      <alignment vertical="center" wrapText="1"/>
    </xf>
    <xf numFmtId="0" fontId="114" fillId="0" borderId="0" xfId="0" applyFont="1" applyAlignment="1">
      <alignment vertical="center"/>
    </xf>
    <xf numFmtId="0" fontId="16" fillId="4" borderId="0" xfId="3" applyFont="1" applyFill="1" applyBorder="1" applyAlignment="1" applyProtection="1">
      <alignment horizontal="left"/>
      <protection locked="0"/>
    </xf>
    <xf numFmtId="0" fontId="16" fillId="4" borderId="0" xfId="3" applyFont="1" applyFill="1" applyBorder="1" applyAlignment="1" applyProtection="1">
      <alignment horizontal="right"/>
      <protection locked="0"/>
    </xf>
    <xf numFmtId="0" fontId="16" fillId="4" borderId="0" xfId="3" applyFont="1" applyFill="1" applyBorder="1" applyAlignment="1" applyProtection="1">
      <alignment horizontal="center"/>
      <protection locked="0"/>
    </xf>
    <xf numFmtId="0" fontId="29" fillId="0" borderId="0" xfId="0" applyFont="1" applyProtection="1">
      <protection locked="0"/>
    </xf>
    <xf numFmtId="0" fontId="27" fillId="4" borderId="14" xfId="0" applyFont="1" applyFill="1" applyBorder="1" applyAlignment="1" applyProtection="1">
      <alignment horizontal="right"/>
      <protection locked="0"/>
    </xf>
    <xf numFmtId="166" fontId="29" fillId="0" borderId="12" xfId="0" applyNumberFormat="1" applyFont="1" applyFill="1" applyBorder="1" applyAlignment="1" applyProtection="1">
      <alignment horizontal="right"/>
      <protection locked="0"/>
    </xf>
    <xf numFmtId="166" fontId="21" fillId="0" borderId="12" xfId="0" applyNumberFormat="1" applyFont="1" applyFill="1" applyBorder="1" applyAlignment="1" applyProtection="1">
      <alignment horizontal="right"/>
      <protection locked="0"/>
    </xf>
    <xf numFmtId="0" fontId="16" fillId="0" borderId="13" xfId="3" applyFont="1" applyFill="1" applyBorder="1" applyAlignment="1" applyProtection="1">
      <alignment horizontal="center"/>
      <protection locked="0"/>
    </xf>
    <xf numFmtId="0" fontId="27" fillId="4" borderId="11" xfId="0" applyFont="1" applyFill="1" applyBorder="1" applyAlignment="1" applyProtection="1">
      <alignment horizontal="right"/>
      <protection locked="0"/>
    </xf>
    <xf numFmtId="0" fontId="21" fillId="0" borderId="1" xfId="0" applyFont="1" applyBorder="1" applyAlignment="1" applyProtection="1">
      <alignment horizontal="right" vertical="center" wrapText="1"/>
      <protection locked="0"/>
    </xf>
    <xf numFmtId="0" fontId="29" fillId="4" borderId="1" xfId="0" applyFont="1" applyFill="1" applyBorder="1" applyProtection="1">
      <protection locked="0"/>
    </xf>
    <xf numFmtId="0" fontId="29" fillId="0" borderId="1" xfId="0" applyFont="1" applyFill="1" applyBorder="1" applyProtection="1">
      <protection locked="0"/>
    </xf>
    <xf numFmtId="0" fontId="29" fillId="5" borderId="1" xfId="0" applyFont="1" applyFill="1" applyBorder="1" applyProtection="1">
      <protection locked="0"/>
    </xf>
    <xf numFmtId="4" fontId="29" fillId="5" borderId="1" xfId="0" applyNumberFormat="1" applyFont="1" applyFill="1" applyBorder="1" applyAlignment="1" applyProtection="1">
      <alignment horizontal="right"/>
      <protection locked="0"/>
    </xf>
    <xf numFmtId="0" fontId="29" fillId="0" borderId="0" xfId="0" applyFont="1" applyAlignment="1" applyProtection="1">
      <alignment horizontal="center"/>
      <protection locked="0"/>
    </xf>
    <xf numFmtId="0" fontId="39" fillId="0" borderId="1" xfId="0" applyFont="1" applyFill="1" applyBorder="1" applyAlignment="1">
      <alignment horizontal="center" vertical="center" wrapText="1"/>
    </xf>
    <xf numFmtId="0" fontId="22" fillId="17" borderId="1" xfId="0" applyFont="1" applyFill="1" applyBorder="1" applyAlignment="1">
      <alignment horizontal="center" vertical="center" wrapText="1"/>
    </xf>
    <xf numFmtId="0" fontId="29" fillId="17" borderId="1" xfId="0" applyFont="1" applyFill="1" applyBorder="1" applyAlignment="1">
      <alignment horizontal="left" vertical="center" wrapText="1"/>
    </xf>
    <xf numFmtId="0" fontId="29" fillId="17" borderId="1" xfId="0" applyFont="1" applyFill="1" applyBorder="1" applyAlignment="1">
      <alignment horizontal="center" vertical="center" wrapText="1"/>
    </xf>
    <xf numFmtId="0" fontId="39" fillId="17" borderId="1" xfId="0" applyFont="1" applyFill="1" applyBorder="1" applyAlignment="1">
      <alignment horizontal="center" vertical="center" wrapText="1"/>
    </xf>
    <xf numFmtId="0" fontId="29" fillId="17" borderId="4" xfId="0" applyFont="1" applyFill="1" applyBorder="1" applyAlignment="1">
      <alignment horizontal="left" vertical="center" wrapText="1"/>
    </xf>
    <xf numFmtId="0" fontId="22" fillId="17" borderId="11" xfId="0" applyFont="1" applyFill="1" applyBorder="1" applyAlignment="1">
      <alignment horizontal="center" vertical="center" wrapText="1"/>
    </xf>
    <xf numFmtId="0" fontId="29" fillId="17" borderId="11" xfId="0" applyFont="1" applyFill="1" applyBorder="1" applyAlignment="1">
      <alignment horizontal="left" vertical="center" wrapText="1"/>
    </xf>
    <xf numFmtId="0" fontId="29" fillId="17" borderId="11" xfId="0" applyFont="1" applyFill="1" applyBorder="1" applyAlignment="1">
      <alignment horizontal="center" vertical="center" wrapText="1"/>
    </xf>
    <xf numFmtId="9" fontId="21" fillId="0" borderId="11" xfId="4" applyFont="1" applyFill="1" applyBorder="1" applyAlignment="1" applyProtection="1">
      <alignment horizontal="center"/>
    </xf>
    <xf numFmtId="0" fontId="21" fillId="4" borderId="0" xfId="0" applyFont="1" applyFill="1" applyBorder="1" applyProtection="1"/>
    <xf numFmtId="0" fontId="16" fillId="4" borderId="0" xfId="0" applyFont="1" applyFill="1" applyBorder="1" applyAlignment="1" applyProtection="1">
      <alignment horizontal="right"/>
    </xf>
    <xf numFmtId="164" fontId="68" fillId="4" borderId="1" xfId="0" applyNumberFormat="1" applyFont="1" applyFill="1" applyBorder="1"/>
    <xf numFmtId="164" fontId="68" fillId="12" borderId="1" xfId="0" applyNumberFormat="1" applyFont="1" applyFill="1" applyBorder="1"/>
    <xf numFmtId="164" fontId="25" fillId="4" borderId="0" xfId="3" applyNumberFormat="1" applyFont="1" applyFill="1" applyBorder="1"/>
    <xf numFmtId="164" fontId="68" fillId="0" borderId="1" xfId="0" applyNumberFormat="1" applyFont="1" applyFill="1" applyBorder="1" applyAlignment="1">
      <alignment horizontal="right" wrapText="1"/>
    </xf>
    <xf numFmtId="164" fontId="68" fillId="8" borderId="11" xfId="0" applyNumberFormat="1" applyFont="1" applyFill="1" applyBorder="1"/>
    <xf numFmtId="164" fontId="68" fillId="12" borderId="3" xfId="0" applyNumberFormat="1" applyFont="1" applyFill="1" applyBorder="1"/>
    <xf numFmtId="164" fontId="69" fillId="4" borderId="0" xfId="3" quotePrefix="1" applyNumberFormat="1" applyFont="1" applyFill="1" applyBorder="1" applyAlignment="1">
      <alignment horizontal="center"/>
    </xf>
    <xf numFmtId="164" fontId="95" fillId="4" borderId="3" xfId="3" applyNumberFormat="1" applyFont="1" applyFill="1" applyBorder="1" applyAlignment="1">
      <alignment horizontal="right" vertical="center"/>
    </xf>
    <xf numFmtId="164" fontId="75" fillId="12" borderId="3" xfId="0" applyNumberFormat="1" applyFont="1" applyFill="1" applyBorder="1" applyAlignment="1">
      <alignment vertical="center"/>
    </xf>
    <xf numFmtId="4" fontId="29" fillId="0" borderId="1" xfId="1" applyNumberFormat="1" applyFont="1" applyFill="1" applyBorder="1"/>
    <xf numFmtId="37" fontId="29" fillId="0" borderId="1" xfId="1" applyNumberFormat="1" applyFont="1" applyFill="1" applyBorder="1"/>
    <xf numFmtId="37" fontId="29" fillId="0" borderId="2" xfId="1" applyNumberFormat="1" applyFont="1" applyFill="1" applyBorder="1"/>
    <xf numFmtId="3" fontId="29" fillId="0" borderId="1" xfId="0" applyNumberFormat="1" applyFont="1" applyBorder="1" applyProtection="1"/>
    <xf numFmtId="0" fontId="16" fillId="0" borderId="1" xfId="0" applyFont="1" applyBorder="1" applyAlignment="1" applyProtection="1">
      <alignment horizontal="center"/>
    </xf>
    <xf numFmtId="1" fontId="16" fillId="0" borderId="1" xfId="0" applyNumberFormat="1" applyFont="1" applyBorder="1" applyAlignment="1" applyProtection="1">
      <alignment horizontal="center"/>
    </xf>
    <xf numFmtId="14" fontId="16" fillId="0" borderId="1" xfId="0" applyNumberFormat="1" applyFont="1" applyBorder="1" applyAlignment="1" applyProtection="1">
      <alignment horizontal="center"/>
    </xf>
    <xf numFmtId="44" fontId="16" fillId="4" borderId="0" xfId="0" applyNumberFormat="1" applyFont="1" applyFill="1" applyBorder="1" applyAlignment="1">
      <alignment horizontal="right"/>
    </xf>
    <xf numFmtId="44" fontId="32" fillId="4" borderId="0" xfId="0" applyNumberFormat="1" applyFont="1" applyFill="1" applyBorder="1" applyAlignment="1">
      <alignment horizontal="center"/>
    </xf>
    <xf numFmtId="44" fontId="29" fillId="4" borderId="0" xfId="0" applyNumberFormat="1" applyFont="1" applyFill="1" applyBorder="1" applyAlignment="1">
      <alignment horizontal="center"/>
    </xf>
    <xf numFmtId="44" fontId="19" fillId="4" borderId="0" xfId="0" applyNumberFormat="1" applyFont="1" applyFill="1" applyBorder="1" applyAlignment="1"/>
    <xf numFmtId="44" fontId="29" fillId="0" borderId="0" xfId="0" applyNumberFormat="1" applyFont="1"/>
    <xf numFmtId="42" fontId="29" fillId="0" borderId="43" xfId="1" applyNumberFormat="1" applyFont="1" applyBorder="1"/>
    <xf numFmtId="42" fontId="29" fillId="0" borderId="35" xfId="1" applyNumberFormat="1" applyFont="1" applyBorder="1"/>
    <xf numFmtId="42" fontId="29" fillId="4" borderId="14" xfId="1" applyNumberFormat="1" applyFont="1" applyFill="1" applyBorder="1" applyAlignment="1">
      <alignment horizontal="center"/>
    </xf>
    <xf numFmtId="42" fontId="29" fillId="4" borderId="40" xfId="1" applyNumberFormat="1" applyFont="1" applyFill="1" applyBorder="1" applyAlignment="1">
      <alignment horizontal="center"/>
    </xf>
    <xf numFmtId="42" fontId="29" fillId="0" borderId="9" xfId="1" applyNumberFormat="1" applyFont="1" applyBorder="1"/>
    <xf numFmtId="42" fontId="29" fillId="0" borderId="1" xfId="1" applyNumberFormat="1" applyFont="1" applyBorder="1"/>
    <xf numFmtId="42" fontId="29" fillId="4" borderId="47" xfId="1" applyNumberFormat="1" applyFont="1" applyFill="1" applyBorder="1" applyAlignment="1">
      <alignment horizontal="center"/>
    </xf>
    <xf numFmtId="42" fontId="29" fillId="0" borderId="17" xfId="1" applyNumberFormat="1" applyFont="1" applyBorder="1"/>
    <xf numFmtId="42" fontId="29" fillId="0" borderId="34" xfId="1" applyNumberFormat="1" applyFont="1" applyBorder="1"/>
    <xf numFmtId="42" fontId="29" fillId="0" borderId="17" xfId="1" applyNumberFormat="1" applyFont="1" applyFill="1" applyBorder="1"/>
    <xf numFmtId="42" fontId="55" fillId="0" borderId="17" xfId="1" applyNumberFormat="1" applyFont="1" applyBorder="1"/>
    <xf numFmtId="44" fontId="38" fillId="0" borderId="1" xfId="1" applyNumberFormat="1" applyFont="1" applyBorder="1"/>
    <xf numFmtId="44" fontId="29" fillId="0" borderId="1" xfId="1" applyNumberFormat="1" applyFont="1" applyBorder="1"/>
    <xf numFmtId="44" fontId="38" fillId="0" borderId="1" xfId="1" applyNumberFormat="1" applyFont="1" applyFill="1" applyBorder="1"/>
    <xf numFmtId="44" fontId="29" fillId="0" borderId="1" xfId="1" applyNumberFormat="1" applyFont="1" applyFill="1" applyBorder="1"/>
    <xf numFmtId="44" fontId="38" fillId="0" borderId="2" xfId="1" applyNumberFormat="1" applyFont="1" applyBorder="1"/>
    <xf numFmtId="44" fontId="29" fillId="0" borderId="2" xfId="1" applyNumberFormat="1" applyFont="1" applyBorder="1"/>
    <xf numFmtId="44" fontId="38" fillId="0" borderId="1" xfId="1" applyNumberFormat="1" applyFont="1" applyBorder="1" applyAlignment="1">
      <alignment horizontal="right" vertical="center"/>
    </xf>
    <xf numFmtId="44" fontId="29" fillId="0" borderId="1" xfId="1" applyNumberFormat="1" applyFont="1" applyBorder="1" applyAlignment="1">
      <alignment horizontal="right" vertical="center"/>
    </xf>
    <xf numFmtId="44" fontId="38" fillId="0" borderId="11" xfId="1" applyNumberFormat="1" applyFont="1" applyBorder="1"/>
    <xf numFmtId="44" fontId="29" fillId="0" borderId="11" xfId="1" applyNumberFormat="1" applyFont="1" applyBorder="1"/>
    <xf numFmtId="44" fontId="77" fillId="0" borderId="39" xfId="1" applyNumberFormat="1" applyFont="1" applyFill="1" applyBorder="1"/>
    <xf numFmtId="44" fontId="48" fillId="0" borderId="39" xfId="1" applyNumberFormat="1" applyFont="1" applyFill="1" applyBorder="1"/>
    <xf numFmtId="42" fontId="29" fillId="0" borderId="1" xfId="1" applyNumberFormat="1" applyFont="1" applyFill="1" applyBorder="1"/>
    <xf numFmtId="42" fontId="16" fillId="0" borderId="0" xfId="1" applyNumberFormat="1" applyFont="1" applyFill="1" applyBorder="1" applyAlignment="1">
      <alignment horizontal="right"/>
    </xf>
    <xf numFmtId="42" fontId="55" fillId="0" borderId="1" xfId="1" applyNumberFormat="1" applyFont="1" applyFill="1" applyBorder="1"/>
    <xf numFmtId="42" fontId="16" fillId="4" borderId="0" xfId="1" applyNumberFormat="1" applyFont="1" applyFill="1" applyBorder="1" applyAlignment="1">
      <alignment horizontal="right"/>
    </xf>
    <xf numFmtId="42" fontId="55" fillId="0" borderId="1" xfId="1" applyNumberFormat="1" applyFont="1" applyBorder="1"/>
    <xf numFmtId="42" fontId="48" fillId="0" borderId="45" xfId="1" applyNumberFormat="1" applyFont="1" applyBorder="1"/>
    <xf numFmtId="42" fontId="16" fillId="4" borderId="0" xfId="0" applyNumberFormat="1" applyFont="1" applyFill="1" applyBorder="1" applyAlignment="1">
      <alignment horizontal="right"/>
    </xf>
    <xf numFmtId="42" fontId="77" fillId="0" borderId="0" xfId="1" applyNumberFormat="1" applyFont="1" applyBorder="1"/>
    <xf numFmtId="42" fontId="48" fillId="0" borderId="0" xfId="1" applyNumberFormat="1" applyFont="1" applyBorder="1"/>
    <xf numFmtId="42" fontId="48" fillId="0" borderId="1" xfId="1" applyNumberFormat="1" applyFont="1" applyBorder="1"/>
    <xf numFmtId="42" fontId="48" fillId="0" borderId="0" xfId="0" applyNumberFormat="1" applyFont="1" applyFill="1" applyBorder="1"/>
    <xf numFmtId="42" fontId="27" fillId="0" borderId="0" xfId="0" applyNumberFormat="1" applyFont="1" applyFill="1" applyBorder="1"/>
    <xf numFmtId="42" fontId="29" fillId="0" borderId="3" xfId="0" applyNumberFormat="1" applyFont="1" applyFill="1" applyBorder="1"/>
    <xf numFmtId="42" fontId="27" fillId="0" borderId="0" xfId="0" applyNumberFormat="1" applyFont="1" applyBorder="1" applyAlignment="1"/>
    <xf numFmtId="42" fontId="27" fillId="0" borderId="0" xfId="0" applyNumberFormat="1" applyFont="1" applyBorder="1" applyProtection="1"/>
    <xf numFmtId="42" fontId="27" fillId="4" borderId="0" xfId="0" applyNumberFormat="1" applyFont="1" applyFill="1" applyBorder="1" applyAlignment="1" applyProtection="1">
      <alignment horizontal="right"/>
    </xf>
    <xf numFmtId="42" fontId="27" fillId="0" borderId="0" xfId="0" applyNumberFormat="1" applyFont="1" applyFill="1" applyBorder="1" applyAlignment="1" applyProtection="1">
      <alignment horizontal="right"/>
    </xf>
    <xf numFmtId="42" fontId="21" fillId="4" borderId="0" xfId="0" applyNumberFormat="1" applyFont="1" applyFill="1" applyBorder="1"/>
    <xf numFmtId="42" fontId="28" fillId="4" borderId="0" xfId="0" applyNumberFormat="1" applyFont="1" applyFill="1" applyBorder="1" applyAlignment="1">
      <alignment horizontal="right"/>
    </xf>
    <xf numFmtId="42" fontId="18" fillId="4" borderId="0" xfId="0" applyNumberFormat="1" applyFont="1" applyFill="1" applyBorder="1" applyAlignment="1"/>
    <xf numFmtId="42" fontId="29" fillId="0" borderId="11" xfId="1" applyNumberFormat="1" applyFont="1" applyBorder="1"/>
    <xf numFmtId="42" fontId="48" fillId="0" borderId="0" xfId="0" applyNumberFormat="1" applyFont="1"/>
    <xf numFmtId="42" fontId="29" fillId="0" borderId="0" xfId="0" applyNumberFormat="1" applyFont="1" applyBorder="1" applyAlignment="1"/>
    <xf numFmtId="42" fontId="48" fillId="0" borderId="3" xfId="0" applyNumberFormat="1" applyFont="1" applyBorder="1"/>
    <xf numFmtId="42" fontId="90" fillId="0" borderId="0" xfId="0" applyNumberFormat="1" applyFont="1" applyFill="1" applyBorder="1"/>
    <xf numFmtId="42" fontId="27" fillId="0" borderId="0" xfId="0" applyNumberFormat="1" applyFont="1" applyFill="1" applyBorder="1" applyAlignment="1">
      <alignment horizontal="right"/>
    </xf>
    <xf numFmtId="42" fontId="27" fillId="0" borderId="0" xfId="0" applyNumberFormat="1" applyFont="1" applyFill="1" applyBorder="1" applyAlignment="1"/>
    <xf numFmtId="42" fontId="29" fillId="0" borderId="0" xfId="0" applyNumberFormat="1" applyFont="1" applyFill="1" applyBorder="1" applyAlignment="1"/>
    <xf numFmtId="42" fontId="29" fillId="0" borderId="11" xfId="0" applyNumberFormat="1" applyFont="1" applyFill="1" applyBorder="1"/>
    <xf numFmtId="42" fontId="29" fillId="0" borderId="0" xfId="0" applyNumberFormat="1" applyFont="1" applyFill="1"/>
    <xf numFmtId="42" fontId="32" fillId="0" borderId="3" xfId="0" applyNumberFormat="1" applyFont="1" applyFill="1" applyBorder="1"/>
    <xf numFmtId="42" fontId="28" fillId="0" borderId="0" xfId="0" applyNumberFormat="1" applyFont="1" applyFill="1" applyBorder="1" applyAlignment="1">
      <alignment horizontal="right"/>
    </xf>
    <xf numFmtId="42" fontId="48" fillId="0" borderId="0" xfId="0" applyNumberFormat="1" applyFont="1" applyFill="1"/>
    <xf numFmtId="42" fontId="22" fillId="0" borderId="0" xfId="0" applyNumberFormat="1" applyFont="1" applyFill="1" applyBorder="1"/>
    <xf numFmtId="42" fontId="22" fillId="0" borderId="3" xfId="0" applyNumberFormat="1" applyFont="1" applyFill="1" applyBorder="1"/>
    <xf numFmtId="42" fontId="21" fillId="0" borderId="1" xfId="0" applyNumberFormat="1" applyFont="1" applyFill="1" applyBorder="1" applyAlignment="1">
      <alignment horizontal="center" wrapText="1"/>
    </xf>
    <xf numFmtId="42" fontId="46" fillId="0" borderId="1" xfId="0" applyNumberFormat="1" applyFont="1" applyFill="1" applyBorder="1" applyAlignment="1">
      <alignment horizontal="center"/>
    </xf>
    <xf numFmtId="42" fontId="21" fillId="0" borderId="1" xfId="0" applyNumberFormat="1" applyFont="1" applyFill="1" applyBorder="1" applyAlignment="1">
      <alignment vertical="center" wrapText="1"/>
    </xf>
    <xf numFmtId="42" fontId="56" fillId="0" borderId="0" xfId="0" applyNumberFormat="1" applyFont="1" applyFill="1" applyBorder="1" applyAlignment="1">
      <alignment horizontal="center"/>
    </xf>
    <xf numFmtId="42" fontId="41" fillId="0" borderId="0" xfId="0" applyNumberFormat="1" applyFont="1" applyFill="1" applyAlignment="1">
      <alignment vertical="center"/>
    </xf>
    <xf numFmtId="42" fontId="50" fillId="0" borderId="0" xfId="0" applyNumberFormat="1" applyFont="1" applyFill="1" applyBorder="1"/>
    <xf numFmtId="42" fontId="50" fillId="0" borderId="3" xfId="0" applyNumberFormat="1" applyFont="1" applyFill="1" applyBorder="1"/>
    <xf numFmtId="42" fontId="50" fillId="0" borderId="0" xfId="0" applyNumberFormat="1" applyFont="1" applyFill="1" applyBorder="1" applyAlignment="1"/>
    <xf numFmtId="42" fontId="29" fillId="0" borderId="11" xfId="1" applyNumberFormat="1" applyFont="1" applyFill="1" applyBorder="1" applyAlignment="1">
      <alignment vertical="center"/>
    </xf>
    <xf numFmtId="42" fontId="29" fillId="12" borderId="1" xfId="0" applyNumberFormat="1" applyFont="1" applyFill="1" applyBorder="1" applyProtection="1">
      <protection locked="0"/>
    </xf>
    <xf numFmtId="42" fontId="21" fillId="12" borderId="1" xfId="0" applyNumberFormat="1" applyFont="1" applyFill="1" applyBorder="1" applyProtection="1">
      <protection locked="0"/>
    </xf>
    <xf numFmtId="42" fontId="29" fillId="12" borderId="1" xfId="4" applyNumberFormat="1" applyFont="1" applyFill="1" applyBorder="1" applyAlignment="1" applyProtection="1">
      <alignment vertical="center"/>
      <protection locked="0"/>
    </xf>
    <xf numFmtId="10" fontId="29" fillId="0" borderId="1" xfId="4" applyNumberFormat="1" applyFont="1" applyFill="1" applyBorder="1" applyAlignment="1">
      <alignment vertical="center"/>
    </xf>
    <xf numFmtId="0" fontId="27" fillId="12" borderId="11" xfId="0" applyFont="1" applyFill="1" applyBorder="1" applyProtection="1">
      <protection locked="0"/>
    </xf>
    <xf numFmtId="42" fontId="29" fillId="12" borderId="11" xfId="0" applyNumberFormat="1" applyFont="1" applyFill="1" applyBorder="1" applyProtection="1">
      <protection locked="0"/>
    </xf>
    <xf numFmtId="42" fontId="29" fillId="12" borderId="21" xfId="0" applyNumberFormat="1" applyFont="1" applyFill="1" applyBorder="1" applyProtection="1">
      <protection locked="0"/>
    </xf>
    <xf numFmtId="0" fontId="27" fillId="12" borderId="1" xfId="0" applyFont="1" applyFill="1" applyBorder="1" applyProtection="1">
      <protection locked="0"/>
    </xf>
    <xf numFmtId="42" fontId="29" fillId="12" borderId="23" xfId="0" applyNumberFormat="1" applyFont="1" applyFill="1" applyBorder="1" applyProtection="1">
      <protection locked="0"/>
    </xf>
    <xf numFmtId="0" fontId="16" fillId="12" borderId="1" xfId="0" applyFont="1" applyFill="1" applyBorder="1" applyAlignment="1" applyProtection="1">
      <alignment horizontal="right" wrapText="1"/>
      <protection locked="0"/>
    </xf>
    <xf numFmtId="0" fontId="16" fillId="12" borderId="11" xfId="0" applyFont="1" applyFill="1" applyBorder="1" applyAlignment="1" applyProtection="1">
      <alignment horizontal="right" wrapText="1"/>
      <protection locked="0"/>
    </xf>
    <xf numFmtId="0" fontId="21" fillId="12" borderId="1" xfId="0" applyFont="1" applyFill="1" applyBorder="1" applyAlignment="1" applyProtection="1">
      <alignment horizontal="right" wrapText="1"/>
      <protection locked="0"/>
    </xf>
    <xf numFmtId="42" fontId="29" fillId="12" borderId="22" xfId="4" applyNumberFormat="1" applyFont="1" applyFill="1" applyBorder="1" applyProtection="1">
      <protection locked="0"/>
    </xf>
    <xf numFmtId="42" fontId="29" fillId="12" borderId="2" xfId="0" applyNumberFormat="1" applyFont="1" applyFill="1" applyBorder="1" applyProtection="1">
      <protection locked="0"/>
    </xf>
    <xf numFmtId="42" fontId="29" fillId="0" borderId="0" xfId="0" applyNumberFormat="1" applyFont="1" applyFill="1" applyBorder="1"/>
    <xf numFmtId="0" fontId="27" fillId="15" borderId="3" xfId="0" applyFont="1" applyFill="1" applyBorder="1" applyAlignment="1">
      <alignment horizontal="center" wrapText="1"/>
    </xf>
    <xf numFmtId="42" fontId="29" fillId="12" borderId="4" xfId="0" applyNumberFormat="1" applyFont="1" applyFill="1" applyBorder="1" applyProtection="1">
      <protection locked="0"/>
    </xf>
    <xf numFmtId="0" fontId="29" fillId="12" borderId="4" xfId="0" applyFont="1" applyFill="1" applyBorder="1" applyProtection="1">
      <protection locked="0"/>
    </xf>
    <xf numFmtId="0" fontId="27" fillId="15" borderId="19" xfId="0" applyFont="1" applyFill="1" applyBorder="1" applyAlignment="1">
      <alignment horizontal="center" wrapText="1"/>
    </xf>
    <xf numFmtId="0" fontId="27" fillId="15" borderId="50" xfId="0" applyFont="1" applyFill="1" applyBorder="1" applyAlignment="1">
      <alignment horizontal="center" wrapText="1"/>
    </xf>
    <xf numFmtId="1" fontId="21" fillId="12" borderId="1" xfId="0" applyNumberFormat="1" applyFont="1" applyFill="1" applyBorder="1" applyProtection="1">
      <protection locked="0"/>
    </xf>
    <xf numFmtId="0" fontId="21" fillId="12" borderId="1" xfId="0" applyFont="1" applyFill="1" applyBorder="1" applyProtection="1">
      <protection locked="0"/>
    </xf>
    <xf numFmtId="42" fontId="29" fillId="12" borderId="9" xfId="0" applyNumberFormat="1" applyFont="1" applyFill="1" applyBorder="1" applyProtection="1">
      <protection locked="0"/>
    </xf>
    <xf numFmtId="42" fontId="56" fillId="0" borderId="3" xfId="0" applyNumberFormat="1" applyFont="1" applyFill="1" applyBorder="1" applyProtection="1"/>
    <xf numFmtId="42" fontId="21" fillId="0" borderId="46" xfId="0" applyNumberFormat="1" applyFont="1" applyFill="1" applyBorder="1" applyProtection="1">
      <protection locked="0"/>
    </xf>
    <xf numFmtId="0" fontId="50" fillId="0" borderId="20" xfId="0" applyFont="1" applyFill="1" applyBorder="1" applyAlignment="1">
      <alignment horizontal="left" vertical="center" wrapText="1"/>
    </xf>
    <xf numFmtId="42" fontId="21" fillId="12" borderId="11" xfId="0" applyNumberFormat="1" applyFont="1" applyFill="1" applyBorder="1" applyProtection="1">
      <protection locked="0"/>
    </xf>
    <xf numFmtId="1" fontId="21" fillId="12" borderId="11" xfId="0" applyNumberFormat="1" applyFont="1" applyFill="1" applyBorder="1" applyProtection="1">
      <protection locked="0"/>
    </xf>
    <xf numFmtId="42" fontId="22" fillId="0" borderId="3" xfId="0" applyNumberFormat="1" applyFont="1" applyFill="1" applyBorder="1" applyAlignment="1">
      <alignment horizontal="center"/>
    </xf>
    <xf numFmtId="42" fontId="47" fillId="0" borderId="0" xfId="0" applyNumberFormat="1" applyFont="1" applyFill="1" applyBorder="1"/>
    <xf numFmtId="42" fontId="29" fillId="0" borderId="27" xfId="0" applyNumberFormat="1" applyFont="1" applyFill="1" applyBorder="1"/>
    <xf numFmtId="0" fontId="29" fillId="0" borderId="9" xfId="0" applyFont="1" applyBorder="1" applyAlignment="1">
      <alignment horizontal="center"/>
    </xf>
    <xf numFmtId="42" fontId="16" fillId="4" borderId="3" xfId="0" applyNumberFormat="1" applyFont="1" applyFill="1" applyBorder="1" applyAlignment="1">
      <alignment horizontal="right"/>
    </xf>
    <xf numFmtId="42" fontId="16" fillId="4" borderId="5" xfId="0" applyNumberFormat="1" applyFont="1" applyFill="1" applyBorder="1" applyAlignment="1">
      <alignment horizontal="right"/>
    </xf>
    <xf numFmtId="0" fontId="41" fillId="15" borderId="3" xfId="0" applyFont="1" applyFill="1" applyBorder="1" applyAlignment="1">
      <alignment horizontal="center" wrapText="1"/>
    </xf>
    <xf numFmtId="42" fontId="47" fillId="0" borderId="3" xfId="0" applyNumberFormat="1" applyFont="1" applyFill="1" applyBorder="1"/>
    <xf numFmtId="42" fontId="48" fillId="0" borderId="3" xfId="0" applyNumberFormat="1" applyFont="1" applyFill="1" applyBorder="1"/>
    <xf numFmtId="42" fontId="29" fillId="12" borderId="20" xfId="0" applyNumberFormat="1" applyFont="1" applyFill="1" applyBorder="1" applyProtection="1">
      <protection locked="0"/>
    </xf>
    <xf numFmtId="42" fontId="29" fillId="0" borderId="1" xfId="0" applyNumberFormat="1" applyFont="1" applyFill="1" applyBorder="1"/>
    <xf numFmtId="42" fontId="29" fillId="0" borderId="2" xfId="0" applyNumberFormat="1" applyFont="1" applyFill="1" applyBorder="1"/>
    <xf numFmtId="0" fontId="29" fillId="0" borderId="4" xfId="0" applyFont="1" applyFill="1" applyBorder="1" applyAlignment="1">
      <alignment vertical="top" wrapText="1"/>
    </xf>
    <xf numFmtId="0" fontId="29" fillId="0" borderId="4" xfId="0" applyFont="1" applyFill="1" applyBorder="1" applyAlignment="1">
      <alignment wrapText="1"/>
    </xf>
    <xf numFmtId="10" fontId="21" fillId="0" borderId="22" xfId="0" applyNumberFormat="1" applyFont="1" applyFill="1" applyBorder="1"/>
    <xf numFmtId="0" fontId="29" fillId="0" borderId="20" xfId="0" applyFont="1" applyFill="1" applyBorder="1" applyAlignment="1">
      <alignment horizontal="center"/>
    </xf>
    <xf numFmtId="0" fontId="29" fillId="0" borderId="4" xfId="0" applyFont="1" applyFill="1" applyBorder="1" applyAlignment="1">
      <alignment horizontal="center"/>
    </xf>
    <xf numFmtId="42" fontId="21" fillId="0" borderId="1" xfId="0" applyNumberFormat="1" applyFont="1" applyBorder="1"/>
    <xf numFmtId="42" fontId="21" fillId="0" borderId="2" xfId="0" applyNumberFormat="1" applyFont="1" applyBorder="1"/>
    <xf numFmtId="42" fontId="21" fillId="0" borderId="64" xfId="0" applyNumberFormat="1" applyFont="1" applyBorder="1" applyProtection="1"/>
    <xf numFmtId="10" fontId="21" fillId="0" borderId="1" xfId="0" applyNumberFormat="1" applyFont="1" applyFill="1" applyBorder="1" applyProtection="1"/>
    <xf numFmtId="42" fontId="21" fillId="0" borderId="1" xfId="0" applyNumberFormat="1" applyFont="1" applyBorder="1" applyProtection="1"/>
    <xf numFmtId="42" fontId="21" fillId="0" borderId="1" xfId="0" applyNumberFormat="1" applyFont="1" applyFill="1" applyBorder="1" applyProtection="1">
      <protection locked="0"/>
    </xf>
    <xf numFmtId="42" fontId="21" fillId="0" borderId="59" xfId="0" applyNumberFormat="1" applyFont="1" applyBorder="1"/>
    <xf numFmtId="0" fontId="29" fillId="12" borderId="1" xfId="0" applyFont="1" applyFill="1" applyBorder="1" applyProtection="1">
      <protection locked="0"/>
    </xf>
    <xf numFmtId="42" fontId="49" fillId="4" borderId="0" xfId="0" applyNumberFormat="1" applyFont="1" applyFill="1" applyBorder="1"/>
    <xf numFmtId="0" fontId="16" fillId="17" borderId="7" xfId="3" applyFont="1" applyFill="1" applyBorder="1"/>
    <xf numFmtId="0" fontId="21" fillId="17" borderId="8" xfId="0" applyFont="1" applyFill="1" applyBorder="1"/>
    <xf numFmtId="0" fontId="21" fillId="17" borderId="29" xfId="0" applyFont="1" applyFill="1" applyBorder="1"/>
    <xf numFmtId="0" fontId="16" fillId="17" borderId="58" xfId="3" applyFont="1" applyFill="1" applyBorder="1"/>
    <xf numFmtId="0" fontId="21" fillId="17" borderId="10" xfId="0" applyFont="1" applyFill="1" applyBorder="1"/>
    <xf numFmtId="0" fontId="21" fillId="17" borderId="49" xfId="0" applyFont="1" applyFill="1" applyBorder="1"/>
    <xf numFmtId="42" fontId="29" fillId="12" borderId="1" xfId="1" applyNumberFormat="1" applyFont="1" applyFill="1" applyBorder="1" applyProtection="1">
      <protection locked="0"/>
    </xf>
    <xf numFmtId="0" fontId="79" fillId="19" borderId="11" xfId="0" applyFont="1" applyFill="1" applyBorder="1" applyAlignment="1">
      <alignment horizontal="center" vertical="center" wrapText="1"/>
    </xf>
    <xf numFmtId="0" fontId="29" fillId="12" borderId="1" xfId="0" applyFont="1" applyFill="1" applyBorder="1" applyAlignment="1" applyProtection="1">
      <alignment horizontal="center" vertical="center"/>
      <protection locked="0"/>
    </xf>
    <xf numFmtId="42" fontId="38" fillId="0" borderId="1" xfId="0" applyNumberFormat="1" applyFont="1" applyFill="1" applyBorder="1" applyAlignment="1">
      <alignment horizontal="center"/>
    </xf>
    <xf numFmtId="42" fontId="37" fillId="0" borderId="1" xfId="0" applyNumberFormat="1" applyFont="1" applyFill="1" applyBorder="1" applyAlignment="1">
      <alignment horizontal="center"/>
    </xf>
    <xf numFmtId="42" fontId="48" fillId="4" borderId="1" xfId="0" applyNumberFormat="1" applyFont="1" applyFill="1" applyBorder="1" applyAlignment="1">
      <alignment horizontal="center"/>
    </xf>
    <xf numFmtId="42" fontId="29" fillId="12" borderId="18" xfId="0" applyNumberFormat="1" applyFont="1" applyFill="1" applyBorder="1" applyProtection="1">
      <protection locked="0"/>
    </xf>
    <xf numFmtId="49" fontId="29" fillId="12" borderId="1" xfId="0" applyNumberFormat="1" applyFont="1" applyFill="1" applyBorder="1" applyProtection="1">
      <protection locked="0"/>
    </xf>
    <xf numFmtId="1" fontId="29" fillId="12" borderId="1" xfId="0" applyNumberFormat="1" applyFont="1" applyFill="1" applyBorder="1" applyProtection="1">
      <protection locked="0"/>
    </xf>
    <xf numFmtId="42" fontId="48" fillId="0" borderId="3" xfId="0" applyNumberFormat="1" applyFont="1" applyFill="1" applyBorder="1" applyAlignment="1">
      <alignment horizontal="center"/>
    </xf>
    <xf numFmtId="0" fontId="29" fillId="17" borderId="8" xfId="0" applyFont="1" applyFill="1" applyBorder="1"/>
    <xf numFmtId="0" fontId="16" fillId="17" borderId="29" xfId="3" applyFont="1" applyFill="1" applyBorder="1" applyAlignment="1">
      <alignment horizontal="right"/>
    </xf>
    <xf numFmtId="0" fontId="16" fillId="17" borderId="37" xfId="3" applyFont="1" applyFill="1" applyBorder="1"/>
    <xf numFmtId="0" fontId="21" fillId="17" borderId="0" xfId="0" applyFont="1" applyFill="1" applyBorder="1"/>
    <xf numFmtId="0" fontId="16" fillId="17" borderId="38" xfId="3" applyFont="1" applyFill="1" applyBorder="1" applyAlignment="1">
      <alignment horizontal="right"/>
    </xf>
    <xf numFmtId="0" fontId="29" fillId="17" borderId="0" xfId="0" applyFont="1" applyFill="1" applyBorder="1"/>
    <xf numFmtId="0" fontId="29" fillId="17" borderId="10" xfId="0" applyFont="1" applyFill="1" applyBorder="1"/>
    <xf numFmtId="0" fontId="29" fillId="17" borderId="49" xfId="0" applyFont="1" applyFill="1" applyBorder="1"/>
    <xf numFmtId="1" fontId="29" fillId="12" borderId="1" xfId="0" applyNumberFormat="1" applyFont="1" applyFill="1" applyBorder="1" applyAlignment="1" applyProtection="1">
      <alignment horizontal="center"/>
      <protection locked="0"/>
    </xf>
    <xf numFmtId="0" fontId="41" fillId="12" borderId="1" xfId="3" applyFont="1" applyFill="1" applyBorder="1" applyAlignment="1">
      <alignment horizontal="center" vertical="center" wrapText="1"/>
    </xf>
    <xf numFmtId="0" fontId="16" fillId="12" borderId="3" xfId="3" applyFont="1" applyFill="1" applyBorder="1" applyAlignment="1" applyProtection="1">
      <alignment horizontal="center"/>
      <protection locked="0"/>
    </xf>
    <xf numFmtId="3" fontId="29" fillId="12" borderId="1" xfId="0" applyNumberFormat="1" applyFont="1" applyFill="1" applyBorder="1" applyAlignment="1" applyProtection="1">
      <alignment horizontal="right"/>
      <protection locked="0"/>
    </xf>
    <xf numFmtId="3" fontId="29" fillId="12" borderId="1" xfId="0" applyNumberFormat="1" applyFont="1" applyFill="1" applyBorder="1" applyProtection="1">
      <protection locked="0"/>
    </xf>
    <xf numFmtId="0" fontId="27" fillId="12" borderId="3" xfId="0" applyFont="1" applyFill="1" applyBorder="1" applyAlignment="1">
      <alignment horizontal="center" vertical="center" wrapText="1"/>
    </xf>
    <xf numFmtId="0" fontId="27" fillId="12" borderId="1" xfId="0" applyFont="1" applyFill="1" applyBorder="1" applyAlignment="1" applyProtection="1">
      <alignment horizontal="center" vertical="center" wrapText="1"/>
      <protection locked="0"/>
    </xf>
    <xf numFmtId="49" fontId="27" fillId="12" borderId="1" xfId="0" applyNumberFormat="1" applyFont="1" applyFill="1" applyBorder="1" applyAlignment="1" applyProtection="1">
      <alignment horizontal="center" vertical="center" wrapText="1"/>
      <protection locked="0"/>
    </xf>
    <xf numFmtId="9" fontId="27" fillId="12" borderId="1" xfId="0" applyNumberFormat="1" applyFont="1" applyFill="1" applyBorder="1" applyAlignment="1" applyProtection="1">
      <alignment horizontal="center" vertical="center" wrapText="1"/>
      <protection locked="0"/>
    </xf>
    <xf numFmtId="0" fontId="68" fillId="12" borderId="3" xfId="3" applyFont="1" applyFill="1" applyBorder="1" applyProtection="1">
      <protection locked="0"/>
    </xf>
    <xf numFmtId="0" fontId="87" fillId="8" borderId="18" xfId="3" applyFont="1" applyFill="1" applyBorder="1" applyAlignment="1">
      <alignment horizontal="center"/>
    </xf>
    <xf numFmtId="0" fontId="87" fillId="8" borderId="24" xfId="3" applyFont="1" applyFill="1" applyBorder="1" applyAlignment="1">
      <alignment horizontal="center"/>
    </xf>
    <xf numFmtId="0" fontId="87" fillId="8" borderId="23" xfId="3" applyFont="1" applyFill="1" applyBorder="1" applyAlignment="1">
      <alignment horizontal="center"/>
    </xf>
    <xf numFmtId="0" fontId="57" fillId="4" borderId="0" xfId="3" applyFont="1" applyFill="1" applyBorder="1" applyAlignment="1">
      <alignment horizontal="center"/>
    </xf>
    <xf numFmtId="14" fontId="16" fillId="4" borderId="1" xfId="3" applyNumberFormat="1" applyFont="1" applyFill="1" applyBorder="1" applyAlignment="1" applyProtection="1">
      <alignment horizontal="center"/>
    </xf>
    <xf numFmtId="0" fontId="36" fillId="4" borderId="1" xfId="3" applyFont="1" applyFill="1" applyBorder="1" applyAlignment="1" applyProtection="1">
      <alignment horizontal="center"/>
    </xf>
    <xf numFmtId="49" fontId="16" fillId="4" borderId="1" xfId="3" applyNumberFormat="1" applyFont="1" applyFill="1" applyBorder="1" applyAlignment="1">
      <alignment horizontal="center"/>
    </xf>
    <xf numFmtId="0" fontId="18" fillId="4" borderId="0" xfId="3" applyFont="1" applyFill="1" applyBorder="1" applyAlignment="1" applyProtection="1">
      <alignment horizontal="center"/>
    </xf>
    <xf numFmtId="0" fontId="68" fillId="4" borderId="0" xfId="3" applyFont="1" applyFill="1" applyBorder="1" applyAlignment="1" applyProtection="1">
      <alignment horizontal="center"/>
    </xf>
    <xf numFmtId="0" fontId="68" fillId="4" borderId="0" xfId="3" applyFont="1" applyFill="1" applyBorder="1" applyAlignment="1" applyProtection="1">
      <alignment horizontal="left" vertical="top" wrapText="1"/>
    </xf>
    <xf numFmtId="49" fontId="68" fillId="0" borderId="4" xfId="3" applyNumberFormat="1" applyFont="1" applyFill="1" applyBorder="1" applyAlignment="1" applyProtection="1">
      <alignment horizontal="center"/>
    </xf>
    <xf numFmtId="0" fontId="68" fillId="0" borderId="9" xfId="3" applyFont="1" applyFill="1" applyBorder="1" applyAlignment="1" applyProtection="1">
      <alignment horizontal="center"/>
    </xf>
    <xf numFmtId="0" fontId="70" fillId="4" borderId="0" xfId="0" applyFont="1" applyFill="1" applyBorder="1" applyAlignment="1">
      <alignment horizontal="left" wrapText="1"/>
    </xf>
    <xf numFmtId="0" fontId="86" fillId="4" borderId="6" xfId="3" applyFont="1" applyFill="1" applyBorder="1" applyAlignment="1" applyProtection="1">
      <alignment horizontal="left"/>
    </xf>
    <xf numFmtId="0" fontId="86" fillId="4" borderId="25" xfId="3" applyFont="1" applyFill="1" applyBorder="1" applyAlignment="1" applyProtection="1">
      <alignment horizontal="left"/>
    </xf>
    <xf numFmtId="14" fontId="68" fillId="12" borderId="4" xfId="3" applyNumberFormat="1" applyFont="1" applyFill="1" applyBorder="1" applyAlignment="1" applyProtection="1">
      <alignment horizontal="center"/>
    </xf>
    <xf numFmtId="14" fontId="68" fillId="12" borderId="9" xfId="3" applyNumberFormat="1" applyFont="1" applyFill="1" applyBorder="1" applyAlignment="1" applyProtection="1">
      <alignment horizontal="center"/>
    </xf>
    <xf numFmtId="49" fontId="68" fillId="12" borderId="4" xfId="3" applyNumberFormat="1" applyFont="1" applyFill="1" applyBorder="1" applyAlignment="1" applyProtection="1">
      <alignment horizontal="center"/>
    </xf>
    <xf numFmtId="0" fontId="68" fillId="12" borderId="9" xfId="3" applyFont="1" applyFill="1" applyBorder="1" applyAlignment="1" applyProtection="1">
      <alignment horizontal="center"/>
    </xf>
    <xf numFmtId="0" fontId="68" fillId="4" borderId="0" xfId="3" applyFont="1" applyFill="1" applyBorder="1" applyAlignment="1" applyProtection="1">
      <alignment horizontal="left" wrapText="1"/>
    </xf>
    <xf numFmtId="0" fontId="86" fillId="4" borderId="0" xfId="3" applyFont="1" applyFill="1" applyBorder="1" applyAlignment="1" applyProtection="1">
      <alignment horizontal="right" vertical="center"/>
    </xf>
    <xf numFmtId="0" fontId="95" fillId="4" borderId="0" xfId="3" applyFont="1" applyFill="1" applyBorder="1" applyAlignment="1" applyProtection="1">
      <alignment horizontal="left" vertical="center"/>
    </xf>
    <xf numFmtId="0" fontId="95" fillId="4" borderId="38" xfId="3" applyFont="1" applyFill="1" applyBorder="1" applyAlignment="1" applyProtection="1">
      <alignment horizontal="left" vertical="center"/>
    </xf>
    <xf numFmtId="0" fontId="37" fillId="0" borderId="0" xfId="0" applyFont="1" applyBorder="1" applyAlignment="1">
      <alignment horizontal="left" vertical="center" wrapText="1"/>
    </xf>
    <xf numFmtId="0" fontId="16" fillId="4" borderId="0" xfId="3" applyFont="1" applyFill="1" applyBorder="1" applyAlignment="1">
      <alignment horizontal="right"/>
    </xf>
    <xf numFmtId="0" fontId="27" fillId="4" borderId="0" xfId="3" applyFont="1" applyFill="1" applyBorder="1" applyAlignment="1">
      <alignment horizontal="right"/>
    </xf>
    <xf numFmtId="0" fontId="16" fillId="0" borderId="4" xfId="0" applyFont="1" applyBorder="1" applyAlignment="1">
      <alignment horizontal="right"/>
    </xf>
    <xf numFmtId="0" fontId="16" fillId="0" borderId="9" xfId="0" applyFont="1" applyBorder="1" applyAlignment="1">
      <alignment horizontal="right"/>
    </xf>
    <xf numFmtId="1" fontId="16" fillId="0" borderId="4" xfId="0" applyNumberFormat="1" applyFont="1" applyBorder="1" applyAlignment="1">
      <alignment horizontal="right"/>
    </xf>
    <xf numFmtId="1" fontId="16" fillId="0" borderId="9" xfId="0" applyNumberFormat="1" applyFont="1" applyBorder="1" applyAlignment="1">
      <alignment horizontal="right"/>
    </xf>
    <xf numFmtId="14" fontId="16" fillId="0" borderId="4" xfId="0" applyNumberFormat="1" applyFont="1" applyBorder="1" applyAlignment="1">
      <alignment horizontal="right"/>
    </xf>
    <xf numFmtId="14" fontId="16" fillId="0" borderId="9" xfId="0" applyNumberFormat="1" applyFont="1" applyBorder="1" applyAlignment="1">
      <alignment horizontal="right"/>
    </xf>
    <xf numFmtId="0" fontId="82" fillId="3" borderId="0" xfId="0" applyFont="1" applyFill="1" applyAlignment="1">
      <alignment horizontal="center" vertical="center" wrapText="1"/>
    </xf>
    <xf numFmtId="10" fontId="29" fillId="0" borderId="5" xfId="1" applyNumberFormat="1" applyFont="1" applyFill="1" applyBorder="1" applyAlignment="1">
      <alignment horizontal="center"/>
    </xf>
    <xf numFmtId="10" fontId="29" fillId="0" borderId="25" xfId="1" applyNumberFormat="1" applyFont="1" applyFill="1" applyBorder="1" applyAlignment="1">
      <alignment horizontal="center"/>
    </xf>
    <xf numFmtId="0" fontId="52" fillId="4" borderId="0" xfId="3" applyFont="1" applyFill="1" applyBorder="1" applyAlignment="1" applyProtection="1">
      <alignment horizontal="left" vertical="center" wrapText="1"/>
      <protection locked="0"/>
    </xf>
    <xf numFmtId="0" fontId="29" fillId="0" borderId="51" xfId="0" applyFont="1" applyBorder="1" applyAlignment="1" applyProtection="1">
      <alignment horizontal="center"/>
    </xf>
    <xf numFmtId="0" fontId="29" fillId="0" borderId="52" xfId="0" applyFont="1" applyBorder="1" applyAlignment="1" applyProtection="1">
      <alignment horizontal="center"/>
    </xf>
    <xf numFmtId="0" fontId="29" fillId="0" borderId="53" xfId="0" applyFont="1" applyBorder="1" applyAlignment="1" applyProtection="1">
      <alignment horizontal="center"/>
    </xf>
    <xf numFmtId="0" fontId="16" fillId="4" borderId="0" xfId="3" applyFont="1" applyFill="1" applyBorder="1" applyAlignment="1">
      <alignment horizontal="left"/>
    </xf>
    <xf numFmtId="0" fontId="16" fillId="4" borderId="38" xfId="3" applyFont="1" applyFill="1" applyBorder="1" applyAlignment="1">
      <alignment horizontal="right"/>
    </xf>
    <xf numFmtId="0" fontId="16" fillId="12" borderId="0" xfId="0" applyFont="1" applyFill="1" applyBorder="1" applyAlignment="1">
      <alignment horizontal="center"/>
    </xf>
    <xf numFmtId="0" fontId="27" fillId="16" borderId="0" xfId="0" applyFont="1" applyFill="1" applyBorder="1" applyAlignment="1">
      <alignment horizontal="left" vertical="center" wrapText="1"/>
    </xf>
    <xf numFmtId="0" fontId="27" fillId="16" borderId="21" xfId="0" applyFont="1" applyFill="1" applyBorder="1" applyAlignment="1">
      <alignment horizontal="left" vertical="center" wrapText="1"/>
    </xf>
    <xf numFmtId="0" fontId="45" fillId="2" borderId="40" xfId="0" applyFont="1" applyFill="1" applyBorder="1" applyAlignment="1">
      <alignment horizontal="center" vertical="center" wrapText="1"/>
    </xf>
    <xf numFmtId="0" fontId="45" fillId="2" borderId="6" xfId="0" applyFont="1" applyFill="1" applyBorder="1" applyAlignment="1">
      <alignment horizontal="center" vertical="center" wrapText="1"/>
    </xf>
    <xf numFmtId="0" fontId="45" fillId="2" borderId="25" xfId="0" applyFont="1" applyFill="1" applyBorder="1" applyAlignment="1">
      <alignment horizontal="center" vertical="center" wrapText="1"/>
    </xf>
    <xf numFmtId="0" fontId="29" fillId="0" borderId="54"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55"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96" fillId="0" borderId="7" xfId="0" applyFont="1" applyFill="1" applyBorder="1" applyAlignment="1" applyProtection="1">
      <alignment horizontal="center" vertical="center"/>
      <protection locked="0"/>
    </xf>
    <xf numFmtId="0" fontId="96" fillId="0" borderId="8" xfId="0" applyFont="1" applyFill="1" applyBorder="1" applyAlignment="1" applyProtection="1">
      <alignment horizontal="center" vertical="center"/>
      <protection locked="0"/>
    </xf>
    <xf numFmtId="0" fontId="96" fillId="0" borderId="29" xfId="0" applyFont="1" applyFill="1" applyBorder="1" applyAlignment="1" applyProtection="1">
      <alignment horizontal="center" vertical="center"/>
      <protection locked="0"/>
    </xf>
    <xf numFmtId="0" fontId="19" fillId="4" borderId="0" xfId="0" applyFont="1" applyFill="1" applyBorder="1" applyAlignment="1">
      <alignment horizontal="center"/>
    </xf>
    <xf numFmtId="0" fontId="29" fillId="7" borderId="4" xfId="0" applyFont="1" applyFill="1" applyBorder="1" applyAlignment="1">
      <alignment horizontal="center"/>
    </xf>
    <xf numFmtId="0" fontId="29" fillId="7" borderId="44" xfId="0" applyFont="1" applyFill="1" applyBorder="1" applyAlignment="1">
      <alignment horizontal="center"/>
    </xf>
    <xf numFmtId="0" fontId="29" fillId="7" borderId="9" xfId="0" applyFont="1" applyFill="1" applyBorder="1" applyAlignment="1">
      <alignment horizontal="center"/>
    </xf>
    <xf numFmtId="0" fontId="59" fillId="3" borderId="4" xfId="0" applyFont="1" applyFill="1" applyBorder="1" applyAlignment="1">
      <alignment horizontal="center" wrapText="1"/>
    </xf>
    <xf numFmtId="0" fontId="59" fillId="3" borderId="9" xfId="0" applyFont="1" applyFill="1" applyBorder="1" applyAlignment="1">
      <alignment horizontal="center" wrapText="1"/>
    </xf>
    <xf numFmtId="2" fontId="29" fillId="0" borderId="1" xfId="0" applyNumberFormat="1" applyFont="1" applyFill="1" applyBorder="1" applyAlignment="1" applyProtection="1">
      <alignment horizontal="center" wrapText="1"/>
      <protection locked="0"/>
    </xf>
    <xf numFmtId="168" fontId="29" fillId="0" borderId="4" xfId="1" applyNumberFormat="1" applyFont="1" applyFill="1" applyBorder="1" applyAlignment="1" applyProtection="1">
      <alignment horizontal="center" wrapText="1"/>
      <protection locked="0"/>
    </xf>
    <xf numFmtId="168" fontId="29" fillId="0" borderId="9" xfId="1" applyNumberFormat="1" applyFont="1" applyFill="1" applyBorder="1" applyAlignment="1" applyProtection="1">
      <alignment horizontal="center" wrapText="1"/>
      <protection locked="0"/>
    </xf>
    <xf numFmtId="167" fontId="29" fillId="0" borderId="1" xfId="0" applyNumberFormat="1" applyFont="1" applyFill="1" applyBorder="1" applyAlignment="1" applyProtection="1">
      <alignment horizontal="center" wrapText="1"/>
      <protection locked="0"/>
    </xf>
    <xf numFmtId="0" fontId="79" fillId="3" borderId="56" xfId="0" applyFont="1" applyFill="1" applyBorder="1" applyAlignment="1">
      <alignment horizontal="center" vertical="center" wrapText="1"/>
    </xf>
    <xf numFmtId="0" fontId="79" fillId="3" borderId="48" xfId="0" applyFont="1" applyFill="1" applyBorder="1" applyAlignment="1">
      <alignment horizontal="center" vertical="center" wrapText="1"/>
    </xf>
    <xf numFmtId="2" fontId="29" fillId="0" borderId="1" xfId="0" applyNumberFormat="1" applyFont="1" applyFill="1" applyBorder="1" applyAlignment="1" applyProtection="1">
      <alignment horizontal="center" wrapText="1"/>
    </xf>
    <xf numFmtId="0" fontId="37" fillId="3" borderId="0" xfId="0" applyFont="1" applyFill="1" applyBorder="1" applyAlignment="1">
      <alignment horizontal="center"/>
    </xf>
    <xf numFmtId="168" fontId="29" fillId="0" borderId="4" xfId="1" applyNumberFormat="1" applyFont="1" applyFill="1" applyBorder="1" applyAlignment="1" applyProtection="1">
      <alignment horizontal="center" wrapText="1"/>
    </xf>
    <xf numFmtId="168" fontId="29" fillId="0" borderId="9" xfId="1" applyNumberFormat="1" applyFont="1" applyFill="1" applyBorder="1" applyAlignment="1" applyProtection="1">
      <alignment horizontal="center" wrapText="1"/>
    </xf>
    <xf numFmtId="167" fontId="29" fillId="0" borderId="1" xfId="0" applyNumberFormat="1" applyFont="1" applyFill="1" applyBorder="1" applyAlignment="1" applyProtection="1">
      <alignment horizontal="center" wrapText="1"/>
    </xf>
    <xf numFmtId="0" fontId="27" fillId="4" borderId="44" xfId="0" applyFont="1" applyFill="1" applyBorder="1" applyAlignment="1">
      <alignment horizontal="right"/>
    </xf>
    <xf numFmtId="0" fontId="36" fillId="8" borderId="51" xfId="0" applyFont="1" applyFill="1" applyBorder="1" applyAlignment="1">
      <alignment horizontal="center" wrapText="1"/>
    </xf>
    <xf numFmtId="0" fontId="36" fillId="8" borderId="53" xfId="0" applyFont="1" applyFill="1" applyBorder="1" applyAlignment="1">
      <alignment horizontal="center" wrapText="1"/>
    </xf>
    <xf numFmtId="0" fontId="21" fillId="0" borderId="26" xfId="0" quotePrefix="1" applyFont="1" applyFill="1" applyBorder="1" applyAlignment="1" applyProtection="1">
      <alignment horizontal="center"/>
    </xf>
    <xf numFmtId="0" fontId="21" fillId="0" borderId="0" xfId="0" quotePrefix="1" applyFont="1" applyFill="1" applyBorder="1" applyAlignment="1" applyProtection="1">
      <alignment horizontal="center"/>
    </xf>
    <xf numFmtId="0" fontId="21" fillId="4" borderId="26" xfId="0" quotePrefix="1" applyFont="1" applyFill="1" applyBorder="1" applyAlignment="1" applyProtection="1">
      <alignment horizontal="center"/>
    </xf>
    <xf numFmtId="0" fontId="21" fillId="4" borderId="0" xfId="0" applyFont="1" applyFill="1" applyBorder="1" applyAlignment="1" applyProtection="1">
      <alignment horizontal="center"/>
    </xf>
    <xf numFmtId="0" fontId="29" fillId="15" borderId="28" xfId="0" applyFont="1" applyFill="1" applyBorder="1" applyAlignment="1">
      <alignment horizontal="center" vertical="center" wrapText="1"/>
    </xf>
    <xf numFmtId="0" fontId="29" fillId="15" borderId="39" xfId="0" applyFont="1" applyFill="1" applyBorder="1" applyAlignment="1">
      <alignment horizontal="center" vertical="center" wrapText="1"/>
    </xf>
    <xf numFmtId="0" fontId="29" fillId="15" borderId="59" xfId="0" applyFont="1" applyFill="1" applyBorder="1" applyAlignment="1">
      <alignment horizontal="center" vertical="center" wrapText="1"/>
    </xf>
    <xf numFmtId="0" fontId="29" fillId="18" borderId="62" xfId="0" applyFont="1" applyFill="1" applyBorder="1" applyAlignment="1">
      <alignment horizontal="center" vertical="center" wrapText="1"/>
    </xf>
    <xf numFmtId="0" fontId="29" fillId="18" borderId="63" xfId="0" applyFont="1" applyFill="1" applyBorder="1" applyAlignment="1">
      <alignment horizontal="center" vertical="center" wrapText="1"/>
    </xf>
    <xf numFmtId="0" fontId="16" fillId="12" borderId="5" xfId="0" applyFont="1" applyFill="1" applyBorder="1" applyAlignment="1">
      <alignment horizontal="center"/>
    </xf>
    <xf numFmtId="0" fontId="16" fillId="12" borderId="6" xfId="0" applyFont="1" applyFill="1" applyBorder="1" applyAlignment="1">
      <alignment horizontal="center"/>
    </xf>
    <xf numFmtId="0" fontId="16" fillId="12" borderId="25" xfId="0" applyFont="1" applyFill="1" applyBorder="1" applyAlignment="1">
      <alignment horizontal="center"/>
    </xf>
    <xf numFmtId="0" fontId="29" fillId="18" borderId="5" xfId="0" applyFont="1" applyFill="1" applyBorder="1" applyAlignment="1">
      <alignment horizontal="center"/>
    </xf>
    <xf numFmtId="0" fontId="29" fillId="18" borderId="25" xfId="0" applyFont="1" applyFill="1" applyBorder="1" applyAlignment="1">
      <alignment horizontal="center"/>
    </xf>
    <xf numFmtId="0" fontId="52" fillId="15" borderId="5" xfId="0" applyFont="1" applyFill="1" applyBorder="1" applyAlignment="1">
      <alignment horizontal="left"/>
    </xf>
    <xf numFmtId="0" fontId="52" fillId="15" borderId="6" xfId="0" applyFont="1" applyFill="1" applyBorder="1" applyAlignment="1">
      <alignment horizontal="left"/>
    </xf>
    <xf numFmtId="0" fontId="52" fillId="15" borderId="25" xfId="0" applyFont="1" applyFill="1" applyBorder="1" applyAlignment="1">
      <alignment horizontal="left"/>
    </xf>
    <xf numFmtId="0" fontId="48" fillId="15" borderId="5" xfId="0" applyFont="1" applyFill="1" applyBorder="1" applyAlignment="1">
      <alignment horizontal="center" vertical="center"/>
    </xf>
    <xf numFmtId="0" fontId="48" fillId="15" borderId="25" xfId="0" applyFont="1" applyFill="1" applyBorder="1" applyAlignment="1">
      <alignment horizontal="center" vertical="center"/>
    </xf>
    <xf numFmtId="0" fontId="27" fillId="15" borderId="29" xfId="0" applyFont="1" applyFill="1" applyBorder="1" applyAlignment="1">
      <alignment horizontal="center" vertical="center" wrapText="1"/>
    </xf>
    <xf numFmtId="0" fontId="27" fillId="15" borderId="49" xfId="0" applyFont="1" applyFill="1" applyBorder="1" applyAlignment="1">
      <alignment horizontal="center" vertical="center" wrapText="1"/>
    </xf>
    <xf numFmtId="0" fontId="16" fillId="15" borderId="28" xfId="0" applyFont="1" applyFill="1" applyBorder="1" applyAlignment="1">
      <alignment horizontal="center" vertical="center" wrapText="1"/>
    </xf>
    <xf numFmtId="0" fontId="16" fillId="15" borderId="39" xfId="0" applyFont="1" applyFill="1" applyBorder="1" applyAlignment="1">
      <alignment horizontal="center" vertical="center" wrapText="1"/>
    </xf>
    <xf numFmtId="2" fontId="29" fillId="0" borderId="4" xfId="0" applyNumberFormat="1" applyFont="1" applyFill="1" applyBorder="1" applyAlignment="1" applyProtection="1">
      <alignment horizontal="center" wrapText="1"/>
    </xf>
    <xf numFmtId="2" fontId="29" fillId="0" borderId="44" xfId="0" applyNumberFormat="1" applyFont="1" applyFill="1" applyBorder="1" applyAlignment="1" applyProtection="1">
      <alignment horizontal="center" wrapText="1"/>
    </xf>
    <xf numFmtId="2" fontId="29" fillId="0" borderId="9" xfId="0" applyNumberFormat="1" applyFont="1" applyFill="1" applyBorder="1" applyAlignment="1" applyProtection="1">
      <alignment horizontal="center" wrapText="1"/>
    </xf>
    <xf numFmtId="167" fontId="29" fillId="0" borderId="4" xfId="0" applyNumberFormat="1" applyFont="1" applyFill="1" applyBorder="1" applyAlignment="1" applyProtection="1">
      <alignment horizontal="center" wrapText="1"/>
    </xf>
    <xf numFmtId="167" fontId="29" fillId="0" borderId="44" xfId="0" applyNumberFormat="1" applyFont="1" applyFill="1" applyBorder="1" applyAlignment="1" applyProtection="1">
      <alignment horizontal="center" wrapText="1"/>
    </xf>
    <xf numFmtId="167" fontId="29" fillId="0" borderId="9" xfId="0" applyNumberFormat="1" applyFont="1" applyFill="1" applyBorder="1" applyAlignment="1" applyProtection="1">
      <alignment horizontal="center" wrapText="1"/>
    </xf>
    <xf numFmtId="0" fontId="21" fillId="0" borderId="28" xfId="0" applyFont="1" applyFill="1" applyBorder="1" applyAlignment="1">
      <alignment horizontal="center" vertical="center" wrapText="1"/>
    </xf>
    <xf numFmtId="0" fontId="21" fillId="0" borderId="59" xfId="0" applyFont="1" applyFill="1" applyBorder="1" applyAlignment="1">
      <alignment horizontal="center" vertical="center" wrapText="1"/>
    </xf>
    <xf numFmtId="0" fontId="50" fillId="15" borderId="28" xfId="0" applyFont="1" applyFill="1" applyBorder="1" applyAlignment="1">
      <alignment horizontal="center" vertical="center" wrapText="1"/>
    </xf>
    <xf numFmtId="0" fontId="50" fillId="15" borderId="39" xfId="0" applyFont="1" applyFill="1" applyBorder="1" applyAlignment="1">
      <alignment horizontal="center" vertical="center" wrapText="1"/>
    </xf>
    <xf numFmtId="0" fontId="29" fillId="18" borderId="60" xfId="0" applyFont="1" applyFill="1" applyBorder="1" applyAlignment="1">
      <alignment horizontal="center" vertical="center" wrapText="1"/>
    </xf>
    <xf numFmtId="0" fontId="29" fillId="0" borderId="28" xfId="0" applyFont="1" applyFill="1" applyBorder="1" applyAlignment="1">
      <alignment horizontal="center" vertical="center" wrapText="1"/>
    </xf>
    <xf numFmtId="0" fontId="29" fillId="0" borderId="39" xfId="0" applyFont="1" applyFill="1" applyBorder="1" applyAlignment="1">
      <alignment horizontal="center" vertical="center" wrapText="1"/>
    </xf>
    <xf numFmtId="0" fontId="16" fillId="12" borderId="5" xfId="0" applyFont="1" applyFill="1" applyBorder="1" applyAlignment="1">
      <alignment horizontal="center" wrapText="1"/>
    </xf>
    <xf numFmtId="0" fontId="16" fillId="12" borderId="6" xfId="0" applyFont="1" applyFill="1" applyBorder="1" applyAlignment="1">
      <alignment horizontal="center" wrapText="1"/>
    </xf>
    <xf numFmtId="0" fontId="16" fillId="12" borderId="25" xfId="0" applyFont="1" applyFill="1" applyBorder="1" applyAlignment="1">
      <alignment horizontal="center" wrapText="1"/>
    </xf>
    <xf numFmtId="0" fontId="27" fillId="0" borderId="24" xfId="0" applyFont="1" applyBorder="1" applyAlignment="1">
      <alignment horizontal="right"/>
    </xf>
    <xf numFmtId="0" fontId="27" fillId="15" borderId="36"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55" xfId="0" applyFont="1" applyFill="1" applyBorder="1" applyAlignment="1">
      <alignment horizontal="center" vertical="center" wrapText="1"/>
    </xf>
    <xf numFmtId="0" fontId="27" fillId="15" borderId="28" xfId="0" applyFont="1" applyFill="1" applyBorder="1" applyAlignment="1">
      <alignment horizontal="center" vertical="center" wrapText="1"/>
    </xf>
    <xf numFmtId="0" fontId="27" fillId="15" borderId="39" xfId="0" applyFont="1" applyFill="1" applyBorder="1" applyAlignment="1">
      <alignment horizontal="center" vertical="center" wrapText="1"/>
    </xf>
    <xf numFmtId="0" fontId="29" fillId="15" borderId="7" xfId="0" applyFont="1" applyFill="1" applyBorder="1" applyAlignment="1">
      <alignment horizontal="center" vertical="center" wrapText="1"/>
    </xf>
    <xf numFmtId="0" fontId="29" fillId="15" borderId="58" xfId="0" applyFont="1" applyFill="1" applyBorder="1" applyAlignment="1">
      <alignment horizontal="center" vertical="center" wrapText="1"/>
    </xf>
    <xf numFmtId="0" fontId="29" fillId="15" borderId="62" xfId="0" applyFont="1" applyFill="1" applyBorder="1" applyAlignment="1">
      <alignment horizontal="center" vertical="center" wrapText="1"/>
    </xf>
    <xf numFmtId="0" fontId="29" fillId="15" borderId="60" xfId="0" applyFont="1" applyFill="1" applyBorder="1" applyAlignment="1">
      <alignment horizontal="center" vertical="center" wrapText="1"/>
    </xf>
    <xf numFmtId="0" fontId="27" fillId="0" borderId="24" xfId="0" applyFont="1" applyFill="1" applyBorder="1" applyAlignment="1">
      <alignment horizontal="right"/>
    </xf>
    <xf numFmtId="0" fontId="41" fillId="15" borderId="56" xfId="0" applyFont="1" applyFill="1" applyBorder="1" applyAlignment="1">
      <alignment horizontal="center" vertical="center" wrapText="1"/>
    </xf>
    <xf numFmtId="0" fontId="41" fillId="15" borderId="48" xfId="0" applyFont="1" applyFill="1" applyBorder="1" applyAlignment="1">
      <alignment horizontal="center" vertical="center" wrapText="1"/>
    </xf>
    <xf numFmtId="0" fontId="16" fillId="15" borderId="7" xfId="0" applyFont="1" applyFill="1" applyBorder="1" applyAlignment="1">
      <alignment horizontal="center" vertical="center"/>
    </xf>
    <xf numFmtId="0" fontId="16" fillId="15" borderId="58" xfId="0" applyFont="1" applyFill="1" applyBorder="1" applyAlignment="1">
      <alignment horizontal="center" vertical="center"/>
    </xf>
    <xf numFmtId="0" fontId="29" fillId="18" borderId="1" xfId="0" applyFont="1" applyFill="1" applyBorder="1" applyAlignment="1">
      <alignment horizontal="center" vertical="center" wrapText="1"/>
    </xf>
    <xf numFmtId="0" fontId="29" fillId="4" borderId="0" xfId="0" applyFont="1" applyFill="1" applyBorder="1" applyAlignment="1">
      <alignment horizontal="right"/>
    </xf>
    <xf numFmtId="0" fontId="29" fillId="4" borderId="21" xfId="0" applyFont="1" applyFill="1" applyBorder="1" applyAlignment="1">
      <alignment horizontal="right"/>
    </xf>
    <xf numFmtId="0" fontId="29" fillId="2" borderId="28" xfId="0" applyFont="1" applyFill="1" applyBorder="1" applyAlignment="1">
      <alignment horizontal="center" vertical="center" wrapText="1"/>
    </xf>
    <xf numFmtId="0" fontId="29" fillId="2" borderId="39" xfId="0" applyFont="1" applyFill="1" applyBorder="1" applyAlignment="1">
      <alignment horizontal="center" vertical="center" wrapText="1"/>
    </xf>
    <xf numFmtId="1" fontId="29" fillId="0" borderId="1" xfId="0" applyNumberFormat="1" applyFont="1" applyFill="1" applyBorder="1" applyAlignment="1" applyProtection="1">
      <alignment horizontal="center" wrapText="1"/>
      <protection locked="0"/>
    </xf>
    <xf numFmtId="0" fontId="48" fillId="2" borderId="5" xfId="0" applyFont="1" applyFill="1" applyBorder="1" applyAlignment="1">
      <alignment horizontal="left"/>
    </xf>
    <xf numFmtId="0" fontId="55" fillId="2" borderId="6" xfId="0" applyFont="1" applyFill="1" applyBorder="1" applyAlignment="1">
      <alignment horizontal="left"/>
    </xf>
    <xf numFmtId="0" fontId="55" fillId="2" borderId="25" xfId="0" applyFont="1" applyFill="1" applyBorder="1" applyAlignment="1">
      <alignment horizontal="left"/>
    </xf>
    <xf numFmtId="0" fontId="27" fillId="0" borderId="56" xfId="0" applyFont="1" applyBorder="1" applyAlignment="1">
      <alignment horizontal="center"/>
    </xf>
    <xf numFmtId="0" fontId="27" fillId="0" borderId="53" xfId="0" applyFont="1" applyBorder="1" applyAlignment="1">
      <alignment horizontal="center"/>
    </xf>
    <xf numFmtId="0" fontId="27" fillId="0" borderId="28"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28" xfId="0" applyFont="1" applyBorder="1" applyAlignment="1">
      <alignment horizontal="center" vertical="center"/>
    </xf>
    <xf numFmtId="0" fontId="27" fillId="0" borderId="59" xfId="0" applyFont="1" applyBorder="1" applyAlignment="1">
      <alignment horizontal="center" vertical="center"/>
    </xf>
    <xf numFmtId="0" fontId="51" fillId="2" borderId="5" xfId="0" applyFont="1" applyFill="1" applyBorder="1" applyAlignment="1">
      <alignment horizontal="left"/>
    </xf>
    <xf numFmtId="0" fontId="51" fillId="2" borderId="6" xfId="0" applyFont="1" applyFill="1" applyBorder="1" applyAlignment="1">
      <alignment horizontal="left"/>
    </xf>
    <xf numFmtId="0" fontId="51" fillId="2" borderId="25" xfId="0" applyFont="1" applyFill="1" applyBorder="1" applyAlignment="1">
      <alignment horizontal="left"/>
    </xf>
    <xf numFmtId="0" fontId="56" fillId="4" borderId="24" xfId="0" applyFont="1" applyFill="1" applyBorder="1" applyAlignment="1">
      <alignment horizontal="right"/>
    </xf>
    <xf numFmtId="0" fontId="56" fillId="4" borderId="23" xfId="0" applyFont="1" applyFill="1" applyBorder="1" applyAlignment="1">
      <alignment horizontal="right"/>
    </xf>
    <xf numFmtId="0" fontId="16" fillId="3" borderId="4"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21" fillId="4" borderId="0" xfId="0" applyFont="1" applyFill="1" applyBorder="1" applyAlignment="1">
      <alignment horizontal="left" wrapText="1"/>
    </xf>
    <xf numFmtId="0" fontId="22" fillId="0" borderId="0" xfId="0" applyFont="1" applyFill="1" applyBorder="1" applyAlignment="1">
      <alignment horizontal="right"/>
    </xf>
    <xf numFmtId="0" fontId="26" fillId="0" borderId="0" xfId="0" applyFont="1" applyFill="1" applyBorder="1" applyAlignment="1">
      <alignment horizontal="center"/>
    </xf>
    <xf numFmtId="0" fontId="29" fillId="0" borderId="0" xfId="0" applyFont="1" applyFill="1" applyBorder="1" applyAlignment="1">
      <alignment horizontal="right"/>
    </xf>
    <xf numFmtId="0" fontId="28" fillId="0" borderId="1"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16" fillId="12" borderId="44" xfId="0" applyFont="1" applyFill="1" applyBorder="1" applyAlignment="1">
      <alignment horizontal="center" vertical="center" wrapText="1"/>
    </xf>
    <xf numFmtId="0" fontId="16" fillId="12" borderId="9" xfId="0" applyFont="1" applyFill="1" applyBorder="1" applyAlignment="1">
      <alignment horizontal="center" vertical="center" wrapText="1"/>
    </xf>
    <xf numFmtId="1" fontId="29" fillId="0" borderId="1" xfId="0" applyNumberFormat="1" applyFont="1" applyFill="1" applyBorder="1" applyAlignment="1" applyProtection="1">
      <alignment horizontal="center" wrapText="1"/>
    </xf>
    <xf numFmtId="0" fontId="21" fillId="0" borderId="1" xfId="0" applyFont="1" applyFill="1" applyBorder="1" applyAlignment="1">
      <alignment horizontal="center" vertical="center" wrapText="1"/>
    </xf>
    <xf numFmtId="0" fontId="59" fillId="15" borderId="1" xfId="0" applyFont="1" applyFill="1" applyBorder="1" applyAlignment="1">
      <alignment horizontal="left"/>
    </xf>
    <xf numFmtId="0" fontId="50" fillId="15" borderId="1" xfId="0" applyFont="1" applyFill="1" applyBorder="1" applyAlignment="1">
      <alignment horizontal="left"/>
    </xf>
    <xf numFmtId="0" fontId="21" fillId="12" borderId="1" xfId="0" applyFont="1" applyFill="1" applyBorder="1" applyAlignment="1">
      <alignment horizontal="center" vertical="center" wrapText="1"/>
    </xf>
    <xf numFmtId="0" fontId="28" fillId="0" borderId="1" xfId="0" applyFont="1" applyFill="1" applyBorder="1" applyAlignment="1">
      <alignment horizontal="center"/>
    </xf>
    <xf numFmtId="0" fontId="52" fillId="12" borderId="5" xfId="0" applyFont="1" applyFill="1" applyBorder="1" applyAlignment="1" applyProtection="1">
      <alignment horizontal="left"/>
      <protection locked="0"/>
    </xf>
    <xf numFmtId="0" fontId="52" fillId="12" borderId="6" xfId="0" applyFont="1" applyFill="1" applyBorder="1" applyAlignment="1" applyProtection="1">
      <alignment horizontal="left"/>
      <protection locked="0"/>
    </xf>
    <xf numFmtId="0" fontId="52" fillId="12" borderId="25" xfId="0" applyFont="1" applyFill="1" applyBorder="1" applyAlignment="1" applyProtection="1">
      <alignment horizontal="left"/>
      <protection locked="0"/>
    </xf>
    <xf numFmtId="0" fontId="27" fillId="17" borderId="5" xfId="0" applyFont="1" applyFill="1" applyBorder="1" applyAlignment="1">
      <alignment horizontal="left" vertical="center" wrapText="1"/>
    </xf>
    <xf numFmtId="0" fontId="27" fillId="17" borderId="6" xfId="0" applyFont="1" applyFill="1" applyBorder="1" applyAlignment="1">
      <alignment horizontal="left" vertical="center" wrapText="1"/>
    </xf>
    <xf numFmtId="0" fontId="27" fillId="17" borderId="25" xfId="0" applyFont="1" applyFill="1" applyBorder="1" applyAlignment="1">
      <alignment horizontal="left" vertical="center" wrapText="1"/>
    </xf>
    <xf numFmtId="2" fontId="50" fillId="0" borderId="1" xfId="0" applyNumberFormat="1" applyFont="1" applyFill="1" applyBorder="1" applyAlignment="1" applyProtection="1">
      <alignment horizontal="center" wrapText="1"/>
    </xf>
    <xf numFmtId="1" fontId="50" fillId="0" borderId="1" xfId="0" applyNumberFormat="1" applyFont="1" applyFill="1" applyBorder="1" applyAlignment="1" applyProtection="1">
      <alignment horizontal="center" wrapText="1"/>
    </xf>
    <xf numFmtId="167" fontId="50" fillId="0" borderId="1" xfId="0" applyNumberFormat="1" applyFont="1" applyFill="1" applyBorder="1" applyAlignment="1" applyProtection="1">
      <alignment horizontal="center" wrapText="1"/>
    </xf>
    <xf numFmtId="0" fontId="50" fillId="0" borderId="28" xfId="0" applyFont="1" applyFill="1" applyBorder="1" applyAlignment="1">
      <alignment horizontal="center" vertical="center" wrapText="1"/>
    </xf>
    <xf numFmtId="0" fontId="50" fillId="0" borderId="39" xfId="0" applyFont="1" applyFill="1" applyBorder="1" applyAlignment="1">
      <alignment horizontal="center" vertical="center" wrapText="1"/>
    </xf>
    <xf numFmtId="0" fontId="41" fillId="15" borderId="5" xfId="0" applyFont="1" applyFill="1" applyBorder="1" applyAlignment="1">
      <alignment horizontal="center" vertical="center" wrapText="1"/>
    </xf>
    <xf numFmtId="0" fontId="41" fillId="15" borderId="25" xfId="0" applyFont="1" applyFill="1" applyBorder="1" applyAlignment="1">
      <alignment horizontal="center" vertical="center" wrapText="1"/>
    </xf>
    <xf numFmtId="0" fontId="41" fillId="15" borderId="29" xfId="0" applyFont="1" applyFill="1" applyBorder="1" applyAlignment="1">
      <alignment horizontal="center" vertical="center" wrapText="1"/>
    </xf>
    <xf numFmtId="0" fontId="41" fillId="15" borderId="49" xfId="0" applyFont="1" applyFill="1" applyBorder="1" applyAlignment="1">
      <alignment horizontal="center" vertical="center" wrapText="1"/>
    </xf>
    <xf numFmtId="0" fontId="41" fillId="12" borderId="4" xfId="0" applyFont="1" applyFill="1" applyBorder="1" applyAlignment="1">
      <alignment horizontal="center" wrapText="1"/>
    </xf>
    <xf numFmtId="0" fontId="41" fillId="12" borderId="44" xfId="0" applyFont="1" applyFill="1" applyBorder="1" applyAlignment="1">
      <alignment horizontal="center" wrapText="1"/>
    </xf>
    <xf numFmtId="0" fontId="41" fillId="12" borderId="9" xfId="0" applyFont="1" applyFill="1" applyBorder="1" applyAlignment="1">
      <alignment horizontal="center" wrapText="1"/>
    </xf>
    <xf numFmtId="0" fontId="59" fillId="15" borderId="5" xfId="0" applyFont="1" applyFill="1" applyBorder="1" applyAlignment="1">
      <alignment horizontal="center"/>
    </xf>
    <xf numFmtId="0" fontId="59" fillId="15" borderId="6" xfId="0" applyFont="1" applyFill="1" applyBorder="1" applyAlignment="1">
      <alignment horizontal="center"/>
    </xf>
    <xf numFmtId="0" fontId="59" fillId="15" borderId="25" xfId="0" applyFont="1" applyFill="1" applyBorder="1" applyAlignment="1">
      <alignment horizontal="center"/>
    </xf>
    <xf numFmtId="0" fontId="41" fillId="15" borderId="28" xfId="0" applyFont="1" applyFill="1" applyBorder="1" applyAlignment="1">
      <alignment horizontal="center" vertical="center" wrapText="1"/>
    </xf>
    <xf numFmtId="0" fontId="41" fillId="15" borderId="39" xfId="0" applyFont="1" applyFill="1" applyBorder="1" applyAlignment="1">
      <alignment horizontal="center" vertical="center" wrapText="1"/>
    </xf>
    <xf numFmtId="0" fontId="50" fillId="15" borderId="7" xfId="0" applyFont="1" applyFill="1" applyBorder="1" applyAlignment="1">
      <alignment horizontal="center" vertical="center" wrapText="1"/>
    </xf>
    <xf numFmtId="0" fontId="50" fillId="15" borderId="58" xfId="0" applyFont="1" applyFill="1" applyBorder="1" applyAlignment="1">
      <alignment horizontal="center" vertical="center" wrapText="1"/>
    </xf>
    <xf numFmtId="0" fontId="27" fillId="12" borderId="5" xfId="0" applyFont="1" applyFill="1" applyBorder="1" applyAlignment="1">
      <alignment horizontal="center" vertical="center" wrapText="1"/>
    </xf>
    <xf numFmtId="0" fontId="27" fillId="12" borderId="6" xfId="0" applyFont="1" applyFill="1" applyBorder="1" applyAlignment="1">
      <alignment horizontal="center" vertical="center" wrapText="1"/>
    </xf>
    <xf numFmtId="0" fontId="27" fillId="12" borderId="25" xfId="0" applyFont="1" applyFill="1" applyBorder="1" applyAlignment="1">
      <alignment horizontal="center" vertical="center" wrapText="1"/>
    </xf>
    <xf numFmtId="0" fontId="16" fillId="17" borderId="7" xfId="3" applyFont="1" applyFill="1" applyBorder="1" applyAlignment="1">
      <alignment wrapText="1"/>
    </xf>
    <xf numFmtId="0" fontId="0" fillId="17" borderId="8" xfId="0" applyFill="1" applyBorder="1" applyAlignment="1">
      <alignment wrapText="1"/>
    </xf>
    <xf numFmtId="0" fontId="0" fillId="17" borderId="29" xfId="0" applyFill="1" applyBorder="1" applyAlignment="1">
      <alignment wrapText="1"/>
    </xf>
    <xf numFmtId="0" fontId="0" fillId="17" borderId="58" xfId="0" applyFill="1" applyBorder="1" applyAlignment="1">
      <alignment wrapText="1"/>
    </xf>
    <xf numFmtId="0" fontId="0" fillId="17" borderId="10" xfId="0" applyFill="1" applyBorder="1" applyAlignment="1">
      <alignment wrapText="1"/>
    </xf>
    <xf numFmtId="0" fontId="0" fillId="17" borderId="49" xfId="0" applyFill="1" applyBorder="1" applyAlignment="1">
      <alignment wrapText="1"/>
    </xf>
    <xf numFmtId="1" fontId="29" fillId="0" borderId="4" xfId="0" applyNumberFormat="1" applyFont="1" applyFill="1" applyBorder="1" applyAlignment="1" applyProtection="1">
      <alignment horizontal="center" wrapText="1"/>
    </xf>
    <xf numFmtId="1" fontId="29" fillId="0" borderId="9" xfId="0" applyNumberFormat="1" applyFont="1" applyFill="1" applyBorder="1" applyAlignment="1" applyProtection="1">
      <alignment horizontal="center" wrapText="1"/>
    </xf>
    <xf numFmtId="0" fontId="27" fillId="12" borderId="4" xfId="0" applyFont="1" applyFill="1" applyBorder="1" applyAlignment="1">
      <alignment horizontal="center" vertical="center" wrapText="1"/>
    </xf>
    <xf numFmtId="0" fontId="27" fillId="12" borderId="44" xfId="0" applyFont="1" applyFill="1" applyBorder="1" applyAlignment="1">
      <alignment horizontal="center" vertical="center" wrapText="1"/>
    </xf>
    <xf numFmtId="0" fontId="27" fillId="12" borderId="9" xfId="0" applyFont="1" applyFill="1" applyBorder="1" applyAlignment="1">
      <alignment horizontal="center" vertical="center" wrapText="1"/>
    </xf>
    <xf numFmtId="0" fontId="81" fillId="19" borderId="5" xfId="0" applyFont="1" applyFill="1" applyBorder="1" applyAlignment="1">
      <alignment horizontal="center" wrapText="1"/>
    </xf>
    <xf numFmtId="0" fontId="81" fillId="19" borderId="25" xfId="0" applyFont="1" applyFill="1" applyBorder="1" applyAlignment="1">
      <alignment horizontal="center" wrapText="1"/>
    </xf>
    <xf numFmtId="0" fontId="93" fillId="19" borderId="7" xfId="0" applyFont="1" applyFill="1" applyBorder="1" applyAlignment="1">
      <alignment horizontal="center" wrapText="1"/>
    </xf>
    <xf numFmtId="0" fontId="94" fillId="19" borderId="29" xfId="0" applyFont="1" applyFill="1" applyBorder="1" applyAlignment="1">
      <alignment horizontal="center" wrapText="1"/>
    </xf>
    <xf numFmtId="0" fontId="94" fillId="19" borderId="58" xfId="0" applyFont="1" applyFill="1" applyBorder="1" applyAlignment="1">
      <alignment horizontal="center" wrapText="1"/>
    </xf>
    <xf numFmtId="0" fontId="94" fillId="19" borderId="49" xfId="0" applyFont="1" applyFill="1" applyBorder="1" applyAlignment="1">
      <alignment horizontal="center" wrapText="1"/>
    </xf>
    <xf numFmtId="1" fontId="29" fillId="0" borderId="44" xfId="0" applyNumberFormat="1" applyFont="1" applyFill="1" applyBorder="1" applyAlignment="1" applyProtection="1">
      <alignment horizontal="center" wrapText="1"/>
    </xf>
    <xf numFmtId="0" fontId="5" fillId="0" borderId="0" xfId="0" applyFont="1" applyAlignment="1">
      <alignment horizontal="center"/>
    </xf>
    <xf numFmtId="0" fontId="4" fillId="0" borderId="0" xfId="0" applyFont="1" applyAlignment="1">
      <alignment horizontal="center" wrapText="1"/>
    </xf>
    <xf numFmtId="0" fontId="9" fillId="0" borderId="0" xfId="0" applyFont="1" applyFill="1" applyBorder="1" applyAlignment="1">
      <alignment horizontal="left" wrapText="1"/>
    </xf>
    <xf numFmtId="0" fontId="8" fillId="0" borderId="0" xfId="0" applyFont="1" applyFill="1" applyBorder="1" applyAlignment="1">
      <alignment horizontal="left" wrapText="1"/>
    </xf>
    <xf numFmtId="0" fontId="4" fillId="0" borderId="5" xfId="0" applyFont="1" applyFill="1" applyBorder="1" applyAlignment="1">
      <alignment horizontal="right" wrapText="1"/>
    </xf>
    <xf numFmtId="0" fontId="4" fillId="0" borderId="6" xfId="0" applyFont="1" applyFill="1" applyBorder="1" applyAlignment="1">
      <alignment horizontal="right" wrapText="1"/>
    </xf>
    <xf numFmtId="0" fontId="7" fillId="0" borderId="0" xfId="0" applyFont="1" applyAlignment="1">
      <alignment horizontal="left" wrapText="1"/>
    </xf>
    <xf numFmtId="0" fontId="4" fillId="0" borderId="25" xfId="0" applyFont="1" applyFill="1" applyBorder="1" applyAlignment="1">
      <alignment horizontal="right" wrapText="1"/>
    </xf>
  </cellXfs>
  <cellStyles count="5">
    <cellStyle name="Comma" xfId="1" builtinId="3"/>
    <cellStyle name="Normal" xfId="0" builtinId="0"/>
    <cellStyle name="Normal 2" xfId="2"/>
    <cellStyle name="Normal_Signature Form" xfId="3"/>
    <cellStyle name="Percent" xfId="4" builtinId="5"/>
  </cellStyles>
  <dxfs count="0"/>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T131"/>
  <sheetViews>
    <sheetView workbookViewId="0">
      <selection activeCell="A17" sqref="A17"/>
    </sheetView>
  </sheetViews>
  <sheetFormatPr defaultRowHeight="12.75" x14ac:dyDescent="0.2"/>
  <cols>
    <col min="1" max="1" width="60.42578125" customWidth="1"/>
  </cols>
  <sheetData>
    <row r="1" spans="1:20" ht="25.5" x14ac:dyDescent="0.35">
      <c r="A1" s="212"/>
      <c r="B1" s="212"/>
      <c r="C1" s="212"/>
      <c r="D1" s="212"/>
      <c r="E1" s="212"/>
      <c r="F1" s="212"/>
      <c r="G1" s="212"/>
      <c r="H1" s="212"/>
      <c r="I1" s="212"/>
      <c r="J1" s="212"/>
      <c r="K1" s="212"/>
      <c r="L1" s="212"/>
      <c r="M1" s="212"/>
      <c r="N1" s="212"/>
      <c r="O1" s="212"/>
      <c r="P1" s="212"/>
      <c r="Q1" s="212"/>
      <c r="R1" s="212"/>
      <c r="S1" s="212"/>
      <c r="T1" s="212"/>
    </row>
    <row r="2" spans="1:20" ht="25.5" x14ac:dyDescent="0.35">
      <c r="A2" s="212"/>
      <c r="B2" s="212"/>
      <c r="C2" s="212"/>
      <c r="D2" s="212"/>
      <c r="E2" s="212"/>
      <c r="F2" s="212"/>
      <c r="G2" s="212"/>
      <c r="H2" s="212"/>
      <c r="I2" s="212"/>
      <c r="J2" s="212"/>
      <c r="K2" s="212"/>
      <c r="L2" s="212"/>
      <c r="M2" s="212"/>
      <c r="N2" s="212"/>
      <c r="O2" s="212"/>
      <c r="P2" s="212"/>
      <c r="Q2" s="212"/>
      <c r="R2" s="212"/>
      <c r="S2" s="212"/>
      <c r="T2" s="212"/>
    </row>
    <row r="3" spans="1:20" s="213" customFormat="1" ht="27.75" customHeight="1" x14ac:dyDescent="0.35">
      <c r="A3" s="212" t="s">
        <v>1036</v>
      </c>
      <c r="B3" s="212"/>
      <c r="C3" s="212"/>
      <c r="D3" s="212"/>
      <c r="E3" s="212"/>
      <c r="F3" s="212"/>
      <c r="G3" s="212"/>
      <c r="H3" s="212"/>
      <c r="I3" s="212"/>
      <c r="J3" s="212"/>
      <c r="K3" s="212"/>
      <c r="L3" s="212"/>
      <c r="M3" s="212"/>
      <c r="N3" s="212"/>
      <c r="O3" s="212"/>
      <c r="P3" s="212"/>
      <c r="Q3" s="212"/>
      <c r="R3" s="212"/>
      <c r="S3" s="212"/>
      <c r="T3" s="212"/>
    </row>
    <row r="4" spans="1:20" s="213" customFormat="1" ht="27.75" customHeight="1" x14ac:dyDescent="0.35">
      <c r="A4" s="212" t="s">
        <v>805</v>
      </c>
      <c r="B4" s="212"/>
      <c r="C4" s="212"/>
      <c r="D4" s="212"/>
      <c r="E4" s="212"/>
      <c r="F4" s="212"/>
      <c r="G4" s="212"/>
      <c r="H4" s="212"/>
      <c r="I4" s="212"/>
      <c r="J4" s="212"/>
      <c r="K4" s="212"/>
      <c r="L4" s="212"/>
      <c r="M4" s="212"/>
      <c r="N4" s="212"/>
      <c r="O4" s="212"/>
      <c r="P4" s="212"/>
      <c r="Q4" s="212"/>
      <c r="R4" s="212"/>
      <c r="S4" s="212"/>
      <c r="T4" s="212"/>
    </row>
    <row r="5" spans="1:20" s="213" customFormat="1" ht="27.75" customHeight="1" x14ac:dyDescent="0.35">
      <c r="A5" s="212" t="s">
        <v>779</v>
      </c>
      <c r="B5" s="212"/>
      <c r="C5" s="212"/>
      <c r="D5" s="212"/>
      <c r="E5" s="212"/>
      <c r="F5" s="212"/>
      <c r="G5" s="212"/>
      <c r="H5" s="212"/>
      <c r="I5" s="212"/>
      <c r="J5" s="212"/>
      <c r="K5" s="212"/>
      <c r="L5" s="212"/>
      <c r="M5" s="212"/>
      <c r="N5" s="212"/>
      <c r="O5" s="212"/>
      <c r="P5" s="212"/>
      <c r="Q5" s="212"/>
      <c r="R5" s="212"/>
      <c r="S5" s="212"/>
      <c r="T5" s="212"/>
    </row>
    <row r="6" spans="1:20" ht="25.5" x14ac:dyDescent="0.35">
      <c r="A6" s="212"/>
      <c r="B6" s="212"/>
      <c r="C6" s="212"/>
      <c r="D6" s="212"/>
      <c r="E6" s="212"/>
      <c r="F6" s="212"/>
      <c r="G6" s="212"/>
      <c r="H6" s="212"/>
      <c r="I6" s="212"/>
      <c r="J6" s="212"/>
      <c r="K6" s="212"/>
      <c r="L6" s="212"/>
      <c r="M6" s="212"/>
      <c r="N6" s="212"/>
      <c r="O6" s="212"/>
      <c r="P6" s="212"/>
      <c r="Q6" s="212"/>
      <c r="R6" s="212"/>
      <c r="S6" s="212"/>
      <c r="T6" s="212"/>
    </row>
    <row r="7" spans="1:20" ht="25.5" x14ac:dyDescent="0.35">
      <c r="A7" s="212"/>
      <c r="B7" s="212"/>
      <c r="C7" s="212"/>
      <c r="D7" s="212"/>
      <c r="E7" s="212"/>
      <c r="F7" s="212"/>
      <c r="G7" s="212"/>
      <c r="H7" s="212"/>
      <c r="I7" s="212"/>
      <c r="J7" s="212"/>
      <c r="K7" s="212"/>
      <c r="L7" s="212"/>
      <c r="M7" s="212"/>
      <c r="N7" s="212"/>
      <c r="O7" s="212"/>
      <c r="P7" s="212"/>
      <c r="Q7" s="212"/>
      <c r="R7" s="212"/>
      <c r="S7" s="212"/>
      <c r="T7" s="212"/>
    </row>
    <row r="8" spans="1:20" ht="25.5" x14ac:dyDescent="0.35">
      <c r="A8" s="212"/>
      <c r="B8" s="212"/>
      <c r="C8" s="212"/>
      <c r="D8" s="212"/>
      <c r="E8" s="212"/>
      <c r="F8" s="212"/>
      <c r="G8" s="212"/>
      <c r="H8" s="212"/>
      <c r="I8" s="212"/>
      <c r="J8" s="212"/>
      <c r="K8" s="212"/>
      <c r="L8" s="212"/>
      <c r="M8" s="212"/>
      <c r="N8" s="212"/>
      <c r="O8" s="212"/>
      <c r="P8" s="212"/>
      <c r="Q8" s="212"/>
      <c r="R8" s="212"/>
      <c r="S8" s="212"/>
      <c r="T8" s="212"/>
    </row>
    <row r="9" spans="1:20" ht="25.5" x14ac:dyDescent="0.35">
      <c r="A9" s="212"/>
      <c r="B9" s="212"/>
      <c r="C9" s="212"/>
      <c r="D9" s="212"/>
      <c r="E9" s="212"/>
      <c r="F9" s="212"/>
      <c r="G9" s="212"/>
      <c r="H9" s="212"/>
      <c r="I9" s="212"/>
      <c r="J9" s="212"/>
      <c r="K9" s="212"/>
      <c r="L9" s="212"/>
      <c r="M9" s="212"/>
      <c r="N9" s="212"/>
      <c r="O9" s="212"/>
      <c r="P9" s="212"/>
      <c r="Q9" s="212"/>
      <c r="R9" s="212"/>
      <c r="S9" s="212"/>
      <c r="T9" s="212"/>
    </row>
    <row r="10" spans="1:20" ht="25.5" x14ac:dyDescent="0.35">
      <c r="A10" s="212"/>
      <c r="B10" s="212"/>
      <c r="C10" s="212"/>
      <c r="D10" s="212"/>
      <c r="E10" s="212"/>
      <c r="F10" s="212"/>
      <c r="G10" s="212"/>
      <c r="H10" s="212"/>
      <c r="I10" s="212"/>
      <c r="J10" s="212"/>
      <c r="K10" s="212"/>
      <c r="L10" s="212"/>
      <c r="M10" s="212"/>
      <c r="N10" s="212"/>
      <c r="O10" s="212"/>
      <c r="P10" s="212"/>
      <c r="Q10" s="212"/>
      <c r="R10" s="212"/>
      <c r="S10" s="212"/>
      <c r="T10" s="212"/>
    </row>
    <row r="11" spans="1:20" ht="25.5" x14ac:dyDescent="0.35">
      <c r="A11" s="212"/>
      <c r="B11" s="212"/>
      <c r="C11" s="212"/>
      <c r="D11" s="212"/>
      <c r="E11" s="212"/>
      <c r="F11" s="212"/>
      <c r="G11" s="212"/>
      <c r="H11" s="212"/>
      <c r="I11" s="212"/>
      <c r="J11" s="212"/>
      <c r="K11" s="212"/>
      <c r="L11" s="212"/>
      <c r="M11" s="212"/>
      <c r="N11" s="212"/>
      <c r="O11" s="212"/>
      <c r="P11" s="212"/>
      <c r="Q11" s="212"/>
      <c r="R11" s="212"/>
      <c r="S11" s="212"/>
      <c r="T11" s="212"/>
    </row>
    <row r="12" spans="1:20" ht="25.5" x14ac:dyDescent="0.35">
      <c r="A12" s="212"/>
      <c r="B12" s="212"/>
      <c r="C12" s="212"/>
      <c r="D12" s="212"/>
      <c r="E12" s="212"/>
      <c r="F12" s="212"/>
      <c r="G12" s="212"/>
      <c r="H12" s="212"/>
      <c r="I12" s="212"/>
      <c r="J12" s="212"/>
      <c r="K12" s="212"/>
      <c r="L12" s="212"/>
      <c r="M12" s="212"/>
      <c r="N12" s="212"/>
      <c r="O12" s="212"/>
      <c r="P12" s="212"/>
      <c r="Q12" s="212"/>
      <c r="R12" s="212"/>
      <c r="S12" s="212"/>
      <c r="T12" s="212"/>
    </row>
    <row r="13" spans="1:20" ht="25.5" x14ac:dyDescent="0.35">
      <c r="A13" s="212"/>
      <c r="B13" s="212"/>
      <c r="C13" s="212"/>
      <c r="D13" s="212"/>
      <c r="E13" s="212"/>
      <c r="F13" s="212"/>
      <c r="G13" s="212"/>
      <c r="H13" s="212"/>
      <c r="I13" s="212"/>
      <c r="J13" s="212"/>
      <c r="K13" s="212"/>
      <c r="L13" s="212"/>
      <c r="M13" s="212"/>
      <c r="N13" s="212"/>
      <c r="O13" s="212"/>
      <c r="P13" s="212"/>
      <c r="Q13" s="212"/>
      <c r="R13" s="212"/>
      <c r="S13" s="212"/>
      <c r="T13" s="212"/>
    </row>
    <row r="14" spans="1:20" ht="25.5" x14ac:dyDescent="0.35">
      <c r="A14" s="212"/>
      <c r="B14" s="212"/>
      <c r="C14" s="212"/>
      <c r="D14" s="212"/>
      <c r="E14" s="212"/>
      <c r="F14" s="212"/>
      <c r="G14" s="212"/>
      <c r="H14" s="212"/>
      <c r="I14" s="212"/>
      <c r="J14" s="212"/>
      <c r="K14" s="212"/>
      <c r="L14" s="212"/>
      <c r="M14" s="212"/>
      <c r="N14" s="212"/>
      <c r="O14" s="212"/>
      <c r="P14" s="212"/>
      <c r="Q14" s="212"/>
      <c r="R14" s="212"/>
      <c r="S14" s="212"/>
      <c r="T14" s="212"/>
    </row>
    <row r="15" spans="1:20" ht="25.5" x14ac:dyDescent="0.35">
      <c r="A15" s="212"/>
      <c r="B15" s="212"/>
      <c r="C15" s="212"/>
      <c r="D15" s="212"/>
      <c r="E15" s="212"/>
      <c r="F15" s="212"/>
      <c r="G15" s="212"/>
      <c r="H15" s="212"/>
      <c r="I15" s="212"/>
      <c r="J15" s="212"/>
      <c r="K15" s="212"/>
      <c r="L15" s="212"/>
      <c r="M15" s="212"/>
      <c r="N15" s="212"/>
      <c r="O15" s="212"/>
      <c r="P15" s="212"/>
      <c r="Q15" s="212"/>
      <c r="R15" s="212"/>
      <c r="S15" s="212"/>
      <c r="T15" s="212"/>
    </row>
    <row r="16" spans="1:20" ht="25.5" x14ac:dyDescent="0.35">
      <c r="A16" s="212"/>
      <c r="B16" s="212"/>
      <c r="C16" s="212"/>
      <c r="D16" s="212"/>
      <c r="E16" s="212"/>
      <c r="F16" s="212"/>
      <c r="G16" s="212"/>
      <c r="H16" s="212"/>
      <c r="I16" s="212"/>
      <c r="J16" s="212"/>
      <c r="K16" s="212"/>
      <c r="L16" s="212"/>
      <c r="M16" s="212"/>
      <c r="N16" s="212"/>
      <c r="O16" s="212"/>
      <c r="P16" s="212"/>
      <c r="Q16" s="212"/>
      <c r="R16" s="212"/>
      <c r="S16" s="212"/>
      <c r="T16" s="212"/>
    </row>
    <row r="17" spans="1:20" ht="25.5" x14ac:dyDescent="0.35">
      <c r="A17" s="212"/>
      <c r="B17" s="212"/>
      <c r="C17" s="212"/>
      <c r="D17" s="212"/>
      <c r="E17" s="212"/>
      <c r="F17" s="212"/>
      <c r="G17" s="212"/>
      <c r="H17" s="212"/>
      <c r="I17" s="212"/>
      <c r="J17" s="212"/>
      <c r="K17" s="212"/>
      <c r="L17" s="212"/>
      <c r="M17" s="212"/>
      <c r="N17" s="212"/>
      <c r="O17" s="212"/>
      <c r="P17" s="212"/>
      <c r="Q17" s="212"/>
      <c r="R17" s="212"/>
      <c r="S17" s="212"/>
      <c r="T17" s="212"/>
    </row>
    <row r="18" spans="1:20" ht="25.5" x14ac:dyDescent="0.35">
      <c r="A18" s="212"/>
      <c r="B18" s="212"/>
      <c r="C18" s="212"/>
      <c r="D18" s="212"/>
      <c r="E18" s="212"/>
      <c r="F18" s="212"/>
      <c r="G18" s="212"/>
      <c r="H18" s="212"/>
      <c r="I18" s="212"/>
      <c r="J18" s="212"/>
      <c r="K18" s="212"/>
      <c r="L18" s="212"/>
      <c r="M18" s="212"/>
      <c r="N18" s="212"/>
      <c r="O18" s="212"/>
      <c r="P18" s="212"/>
      <c r="Q18" s="212"/>
      <c r="R18" s="212"/>
      <c r="S18" s="212"/>
      <c r="T18" s="212"/>
    </row>
    <row r="19" spans="1:20" ht="25.5" x14ac:dyDescent="0.35">
      <c r="A19" s="212"/>
      <c r="B19" s="212"/>
      <c r="C19" s="212"/>
      <c r="D19" s="212"/>
      <c r="E19" s="212"/>
      <c r="F19" s="212"/>
      <c r="G19" s="212"/>
      <c r="H19" s="212"/>
      <c r="I19" s="212"/>
      <c r="J19" s="212"/>
      <c r="K19" s="212"/>
      <c r="L19" s="212"/>
      <c r="M19" s="212"/>
      <c r="N19" s="212"/>
      <c r="O19" s="212"/>
      <c r="P19" s="212"/>
      <c r="Q19" s="212"/>
      <c r="R19" s="212"/>
      <c r="S19" s="212"/>
      <c r="T19" s="212"/>
    </row>
    <row r="20" spans="1:20" ht="25.5" x14ac:dyDescent="0.35">
      <c r="A20" s="212"/>
      <c r="B20" s="212"/>
      <c r="C20" s="212"/>
      <c r="D20" s="212"/>
      <c r="E20" s="212"/>
      <c r="F20" s="212"/>
      <c r="G20" s="212"/>
      <c r="H20" s="212"/>
      <c r="I20" s="212"/>
      <c r="J20" s="212"/>
      <c r="K20" s="212"/>
      <c r="L20" s="212"/>
      <c r="M20" s="212"/>
      <c r="N20" s="212"/>
      <c r="O20" s="212"/>
      <c r="P20" s="212"/>
      <c r="Q20" s="212"/>
      <c r="R20" s="212"/>
      <c r="S20" s="212"/>
      <c r="T20" s="212"/>
    </row>
    <row r="21" spans="1:20" ht="25.5" x14ac:dyDescent="0.35">
      <c r="A21" s="212"/>
      <c r="B21" s="212"/>
      <c r="C21" s="212"/>
      <c r="D21" s="212"/>
      <c r="E21" s="212"/>
      <c r="F21" s="212"/>
      <c r="G21" s="212"/>
      <c r="H21" s="212"/>
      <c r="I21" s="212"/>
      <c r="J21" s="212"/>
      <c r="K21" s="212"/>
      <c r="L21" s="212"/>
      <c r="M21" s="212"/>
      <c r="N21" s="212"/>
      <c r="O21" s="212"/>
      <c r="P21" s="212"/>
      <c r="Q21" s="212"/>
      <c r="R21" s="212"/>
      <c r="S21" s="212"/>
      <c r="T21" s="212"/>
    </row>
    <row r="22" spans="1:20" ht="25.5" x14ac:dyDescent="0.35">
      <c r="A22" s="212"/>
      <c r="B22" s="212"/>
      <c r="C22" s="212"/>
      <c r="D22" s="212"/>
      <c r="E22" s="212"/>
      <c r="F22" s="212"/>
      <c r="G22" s="212"/>
      <c r="H22" s="212"/>
      <c r="I22" s="212"/>
      <c r="J22" s="212"/>
      <c r="K22" s="212"/>
      <c r="L22" s="212"/>
      <c r="M22" s="212"/>
      <c r="N22" s="212"/>
      <c r="O22" s="212"/>
      <c r="P22" s="212"/>
      <c r="Q22" s="212"/>
      <c r="R22" s="212"/>
      <c r="S22" s="212"/>
      <c r="T22" s="212"/>
    </row>
    <row r="23" spans="1:20" ht="25.5" x14ac:dyDescent="0.35">
      <c r="A23" s="212"/>
      <c r="B23" s="212"/>
      <c r="C23" s="212"/>
      <c r="D23" s="212"/>
      <c r="E23" s="212"/>
      <c r="F23" s="212"/>
      <c r="G23" s="212"/>
      <c r="H23" s="212"/>
      <c r="I23" s="212"/>
      <c r="J23" s="212"/>
      <c r="K23" s="212"/>
      <c r="L23" s="212"/>
      <c r="M23" s="212"/>
      <c r="N23" s="212"/>
      <c r="O23" s="212"/>
      <c r="P23" s="212"/>
      <c r="Q23" s="212"/>
      <c r="R23" s="212"/>
      <c r="S23" s="212"/>
      <c r="T23" s="212"/>
    </row>
    <row r="24" spans="1:20" ht="25.5" x14ac:dyDescent="0.35">
      <c r="A24" s="212"/>
      <c r="B24" s="212"/>
      <c r="C24" s="212"/>
      <c r="D24" s="212"/>
      <c r="E24" s="212"/>
      <c r="F24" s="212"/>
      <c r="G24" s="212"/>
      <c r="H24" s="212"/>
      <c r="I24" s="212"/>
      <c r="J24" s="212"/>
      <c r="K24" s="212"/>
      <c r="L24" s="212"/>
      <c r="M24" s="212"/>
      <c r="N24" s="212"/>
      <c r="O24" s="212"/>
      <c r="P24" s="212"/>
      <c r="Q24" s="212"/>
      <c r="R24" s="212"/>
      <c r="S24" s="212"/>
      <c r="T24" s="212"/>
    </row>
    <row r="25" spans="1:20" ht="25.5" x14ac:dyDescent="0.35">
      <c r="A25" s="212"/>
      <c r="B25" s="212"/>
      <c r="C25" s="212"/>
      <c r="D25" s="212"/>
      <c r="E25" s="212"/>
      <c r="F25" s="212"/>
      <c r="G25" s="212"/>
      <c r="H25" s="212"/>
      <c r="I25" s="212"/>
      <c r="J25" s="212"/>
      <c r="K25" s="212"/>
      <c r="L25" s="212"/>
      <c r="M25" s="212"/>
      <c r="N25" s="212"/>
      <c r="O25" s="212"/>
      <c r="P25" s="212"/>
      <c r="Q25" s="212"/>
      <c r="R25" s="212"/>
      <c r="S25" s="212"/>
      <c r="T25" s="212"/>
    </row>
    <row r="26" spans="1:20" ht="25.5" x14ac:dyDescent="0.35">
      <c r="A26" s="212"/>
      <c r="B26" s="212"/>
      <c r="C26" s="212"/>
      <c r="D26" s="212"/>
      <c r="E26" s="212"/>
      <c r="F26" s="212"/>
      <c r="G26" s="212"/>
      <c r="H26" s="212"/>
      <c r="I26" s="212"/>
      <c r="J26" s="212"/>
      <c r="K26" s="212"/>
      <c r="L26" s="212"/>
      <c r="M26" s="212"/>
      <c r="N26" s="212"/>
      <c r="O26" s="212"/>
      <c r="P26" s="212"/>
      <c r="Q26" s="212"/>
      <c r="R26" s="212"/>
      <c r="S26" s="212"/>
      <c r="T26" s="212"/>
    </row>
    <row r="27" spans="1:20" ht="25.5" x14ac:dyDescent="0.35">
      <c r="A27" s="212"/>
      <c r="B27" s="212"/>
      <c r="C27" s="212"/>
      <c r="D27" s="212"/>
      <c r="E27" s="212"/>
      <c r="F27" s="212"/>
      <c r="G27" s="212"/>
      <c r="H27" s="212"/>
      <c r="I27" s="212"/>
      <c r="J27" s="212"/>
      <c r="K27" s="212"/>
      <c r="L27" s="212"/>
      <c r="M27" s="212"/>
      <c r="N27" s="212"/>
      <c r="O27" s="212"/>
      <c r="P27" s="212"/>
      <c r="Q27" s="212"/>
      <c r="R27" s="212"/>
      <c r="S27" s="212"/>
      <c r="T27" s="212"/>
    </row>
    <row r="28" spans="1:20" ht="25.5" x14ac:dyDescent="0.35">
      <c r="A28" s="212"/>
      <c r="B28" s="212"/>
      <c r="C28" s="212"/>
      <c r="D28" s="212"/>
      <c r="E28" s="212"/>
      <c r="F28" s="212"/>
      <c r="G28" s="212"/>
      <c r="H28" s="212"/>
      <c r="I28" s="212"/>
      <c r="J28" s="212"/>
      <c r="K28" s="212"/>
      <c r="L28" s="212"/>
      <c r="M28" s="212"/>
      <c r="N28" s="212"/>
      <c r="O28" s="212"/>
      <c r="P28" s="212"/>
      <c r="Q28" s="212"/>
      <c r="R28" s="212"/>
      <c r="S28" s="212"/>
      <c r="T28" s="212"/>
    </row>
    <row r="29" spans="1:20" ht="25.5" x14ac:dyDescent="0.35">
      <c r="A29" s="212"/>
      <c r="B29" s="212"/>
      <c r="C29" s="212"/>
      <c r="D29" s="212"/>
      <c r="E29" s="212"/>
      <c r="F29" s="212"/>
      <c r="G29" s="212"/>
      <c r="H29" s="212"/>
      <c r="I29" s="212"/>
      <c r="J29" s="212"/>
      <c r="K29" s="212"/>
      <c r="L29" s="212"/>
      <c r="M29" s="212"/>
      <c r="N29" s="212"/>
      <c r="O29" s="212"/>
      <c r="P29" s="212"/>
      <c r="Q29" s="212"/>
      <c r="R29" s="212"/>
      <c r="S29" s="212"/>
      <c r="T29" s="212"/>
    </row>
    <row r="30" spans="1:20" ht="25.5" x14ac:dyDescent="0.35">
      <c r="A30" s="212"/>
      <c r="B30" s="212"/>
      <c r="C30" s="212"/>
      <c r="D30" s="212"/>
      <c r="E30" s="212"/>
      <c r="F30" s="212"/>
      <c r="G30" s="212"/>
      <c r="H30" s="212"/>
      <c r="I30" s="212"/>
      <c r="J30" s="212"/>
      <c r="K30" s="212"/>
      <c r="L30" s="212"/>
      <c r="M30" s="212"/>
      <c r="N30" s="212"/>
      <c r="O30" s="212"/>
      <c r="P30" s="212"/>
      <c r="Q30" s="212"/>
      <c r="R30" s="212"/>
      <c r="S30" s="212"/>
      <c r="T30" s="212"/>
    </row>
    <row r="31" spans="1:20" ht="25.5" x14ac:dyDescent="0.35">
      <c r="A31" s="212"/>
      <c r="B31" s="212"/>
      <c r="C31" s="212"/>
      <c r="D31" s="212"/>
      <c r="E31" s="212"/>
      <c r="F31" s="212"/>
      <c r="G31" s="212"/>
      <c r="H31" s="212"/>
      <c r="I31" s="212"/>
      <c r="J31" s="212"/>
      <c r="K31" s="212"/>
      <c r="L31" s="212"/>
      <c r="M31" s="212"/>
      <c r="N31" s="212"/>
      <c r="O31" s="212"/>
      <c r="P31" s="212"/>
      <c r="Q31" s="212"/>
      <c r="R31" s="212"/>
      <c r="S31" s="212"/>
      <c r="T31" s="212"/>
    </row>
    <row r="32" spans="1:20" ht="25.5" x14ac:dyDescent="0.35">
      <c r="A32" s="212"/>
      <c r="B32" s="212"/>
      <c r="C32" s="212"/>
      <c r="D32" s="212"/>
      <c r="E32" s="212"/>
      <c r="F32" s="212"/>
      <c r="G32" s="212"/>
      <c r="H32" s="212"/>
      <c r="I32" s="212"/>
      <c r="J32" s="212"/>
      <c r="K32" s="212"/>
      <c r="L32" s="212"/>
      <c r="M32" s="212"/>
      <c r="N32" s="212"/>
      <c r="O32" s="212"/>
      <c r="P32" s="212"/>
      <c r="Q32" s="212"/>
      <c r="R32" s="212"/>
      <c r="S32" s="212"/>
      <c r="T32" s="212"/>
    </row>
    <row r="33" spans="1:20" ht="25.5" x14ac:dyDescent="0.35">
      <c r="A33" s="212"/>
      <c r="B33" s="212"/>
      <c r="C33" s="212"/>
      <c r="D33" s="212"/>
      <c r="E33" s="212"/>
      <c r="F33" s="212"/>
      <c r="G33" s="212"/>
      <c r="H33" s="212"/>
      <c r="I33" s="212"/>
      <c r="J33" s="212"/>
      <c r="K33" s="212"/>
      <c r="L33" s="212"/>
      <c r="M33" s="212"/>
      <c r="N33" s="212"/>
      <c r="O33" s="212"/>
      <c r="P33" s="212"/>
      <c r="Q33" s="212"/>
      <c r="R33" s="212"/>
      <c r="S33" s="212"/>
      <c r="T33" s="212"/>
    </row>
    <row r="34" spans="1:20" ht="25.5" x14ac:dyDescent="0.35">
      <c r="A34" s="212"/>
      <c r="B34" s="212"/>
      <c r="C34" s="212"/>
      <c r="D34" s="212"/>
      <c r="E34" s="212"/>
      <c r="F34" s="212"/>
      <c r="G34" s="212"/>
      <c r="H34" s="212"/>
      <c r="I34" s="212"/>
      <c r="J34" s="212"/>
      <c r="K34" s="212"/>
      <c r="L34" s="212"/>
      <c r="M34" s="212"/>
      <c r="N34" s="212"/>
      <c r="O34" s="212"/>
      <c r="P34" s="212"/>
      <c r="Q34" s="212"/>
      <c r="R34" s="212"/>
      <c r="S34" s="212"/>
      <c r="T34" s="212"/>
    </row>
    <row r="35" spans="1:20" ht="25.5" x14ac:dyDescent="0.35">
      <c r="A35" s="212"/>
      <c r="B35" s="212"/>
      <c r="C35" s="212"/>
      <c r="D35" s="212"/>
      <c r="E35" s="212"/>
      <c r="F35" s="212"/>
      <c r="G35" s="212"/>
      <c r="H35" s="212"/>
      <c r="I35" s="212"/>
      <c r="J35" s="212"/>
      <c r="K35" s="212"/>
      <c r="L35" s="212"/>
      <c r="M35" s="212"/>
      <c r="N35" s="212"/>
      <c r="O35" s="212"/>
      <c r="P35" s="212"/>
      <c r="Q35" s="212"/>
      <c r="R35" s="212"/>
      <c r="S35" s="212"/>
      <c r="T35" s="212"/>
    </row>
    <row r="36" spans="1:20" ht="25.5" x14ac:dyDescent="0.35">
      <c r="A36" s="212"/>
      <c r="B36" s="212"/>
      <c r="C36" s="212"/>
      <c r="D36" s="212"/>
      <c r="E36" s="212"/>
      <c r="F36" s="212"/>
      <c r="G36" s="212"/>
      <c r="H36" s="212"/>
      <c r="I36" s="212"/>
      <c r="J36" s="212"/>
      <c r="K36" s="212"/>
      <c r="L36" s="212"/>
      <c r="M36" s="212"/>
      <c r="N36" s="212"/>
      <c r="O36" s="212"/>
      <c r="P36" s="212"/>
      <c r="Q36" s="212"/>
      <c r="R36" s="212"/>
      <c r="S36" s="212"/>
      <c r="T36" s="212"/>
    </row>
    <row r="37" spans="1:20" ht="25.5" x14ac:dyDescent="0.35">
      <c r="A37" s="212"/>
      <c r="B37" s="212"/>
      <c r="C37" s="212"/>
      <c r="D37" s="212"/>
      <c r="E37" s="212"/>
      <c r="F37" s="212"/>
      <c r="G37" s="212"/>
      <c r="H37" s="212"/>
      <c r="I37" s="212"/>
      <c r="J37" s="212"/>
      <c r="K37" s="212"/>
      <c r="L37" s="212"/>
      <c r="M37" s="212"/>
      <c r="N37" s="212"/>
      <c r="O37" s="212"/>
      <c r="P37" s="212"/>
      <c r="Q37" s="212"/>
      <c r="R37" s="212"/>
      <c r="S37" s="212"/>
      <c r="T37" s="212"/>
    </row>
    <row r="38" spans="1:20" ht="25.5" x14ac:dyDescent="0.35">
      <c r="A38" s="212"/>
      <c r="B38" s="212"/>
      <c r="C38" s="212"/>
      <c r="D38" s="212"/>
      <c r="E38" s="212"/>
      <c r="F38" s="212"/>
      <c r="G38" s="212"/>
      <c r="H38" s="212"/>
      <c r="I38" s="212"/>
      <c r="J38" s="212"/>
      <c r="K38" s="212"/>
      <c r="L38" s="212"/>
      <c r="M38" s="212"/>
      <c r="N38" s="212"/>
      <c r="O38" s="212"/>
      <c r="P38" s="212"/>
      <c r="Q38" s="212"/>
      <c r="R38" s="212"/>
      <c r="S38" s="212"/>
      <c r="T38" s="212"/>
    </row>
    <row r="39" spans="1:20" ht="25.5" x14ac:dyDescent="0.35">
      <c r="A39" s="212"/>
      <c r="B39" s="212"/>
      <c r="C39" s="212"/>
      <c r="D39" s="212"/>
      <c r="E39" s="212"/>
      <c r="F39" s="212"/>
      <c r="G39" s="212"/>
      <c r="H39" s="212"/>
      <c r="I39" s="212"/>
      <c r="J39" s="212"/>
      <c r="K39" s="212"/>
      <c r="L39" s="212"/>
      <c r="M39" s="212"/>
      <c r="N39" s="212"/>
      <c r="O39" s="212"/>
      <c r="P39" s="212"/>
      <c r="Q39" s="212"/>
      <c r="R39" s="212"/>
      <c r="S39" s="212"/>
      <c r="T39" s="212"/>
    </row>
    <row r="40" spans="1:20" ht="25.5" x14ac:dyDescent="0.35">
      <c r="A40" s="212"/>
      <c r="B40" s="212"/>
      <c r="C40" s="212"/>
      <c r="D40" s="212"/>
      <c r="E40" s="212"/>
      <c r="F40" s="212"/>
      <c r="G40" s="212"/>
      <c r="H40" s="212"/>
      <c r="I40" s="212"/>
      <c r="J40" s="212"/>
      <c r="K40" s="212"/>
      <c r="L40" s="212"/>
      <c r="M40" s="212"/>
      <c r="N40" s="212"/>
      <c r="O40" s="212"/>
      <c r="P40" s="212"/>
      <c r="Q40" s="212"/>
      <c r="R40" s="212"/>
      <c r="S40" s="212"/>
      <c r="T40" s="212"/>
    </row>
    <row r="41" spans="1:20" ht="25.5" x14ac:dyDescent="0.35">
      <c r="A41" s="212"/>
      <c r="B41" s="212"/>
      <c r="C41" s="212"/>
      <c r="D41" s="212"/>
      <c r="E41" s="212"/>
      <c r="F41" s="212"/>
      <c r="G41" s="212"/>
      <c r="H41" s="212"/>
      <c r="I41" s="212"/>
      <c r="J41" s="212"/>
      <c r="K41" s="212"/>
      <c r="L41" s="212"/>
      <c r="M41" s="212"/>
      <c r="N41" s="212"/>
      <c r="O41" s="212"/>
      <c r="P41" s="212"/>
      <c r="Q41" s="212"/>
      <c r="R41" s="212"/>
      <c r="S41" s="212"/>
      <c r="T41" s="212"/>
    </row>
    <row r="42" spans="1:20" ht="25.5" x14ac:dyDescent="0.35">
      <c r="A42" s="212"/>
      <c r="B42" s="212"/>
      <c r="C42" s="212"/>
      <c r="D42" s="212"/>
      <c r="E42" s="212"/>
      <c r="F42" s="212"/>
      <c r="G42" s="212"/>
      <c r="H42" s="212"/>
      <c r="I42" s="212"/>
      <c r="J42" s="212"/>
      <c r="K42" s="212"/>
      <c r="L42" s="212"/>
      <c r="M42" s="212"/>
      <c r="N42" s="212"/>
      <c r="O42" s="212"/>
      <c r="P42" s="212"/>
      <c r="Q42" s="212"/>
      <c r="R42" s="212"/>
      <c r="S42" s="212"/>
      <c r="T42" s="212"/>
    </row>
    <row r="43" spans="1:20" ht="25.5" x14ac:dyDescent="0.35">
      <c r="A43" s="212"/>
      <c r="B43" s="212"/>
      <c r="C43" s="212"/>
      <c r="D43" s="212"/>
      <c r="E43" s="212"/>
      <c r="F43" s="212"/>
      <c r="G43" s="212"/>
      <c r="H43" s="212"/>
      <c r="I43" s="212"/>
      <c r="J43" s="212"/>
      <c r="K43" s="212"/>
      <c r="L43" s="212"/>
      <c r="M43" s="212"/>
      <c r="N43" s="212"/>
      <c r="O43" s="212"/>
      <c r="P43" s="212"/>
      <c r="Q43" s="212"/>
      <c r="R43" s="212"/>
      <c r="S43" s="212"/>
      <c r="T43" s="212"/>
    </row>
    <row r="44" spans="1:20" ht="25.5" x14ac:dyDescent="0.35">
      <c r="A44" s="212"/>
      <c r="B44" s="212"/>
      <c r="C44" s="212"/>
      <c r="D44" s="212"/>
      <c r="E44" s="212"/>
      <c r="F44" s="212"/>
      <c r="G44" s="212"/>
      <c r="H44" s="212"/>
      <c r="I44" s="212"/>
      <c r="J44" s="212"/>
      <c r="K44" s="212"/>
      <c r="L44" s="212"/>
      <c r="M44" s="212"/>
      <c r="N44" s="212"/>
      <c r="O44" s="212"/>
      <c r="P44" s="212"/>
      <c r="Q44" s="212"/>
      <c r="R44" s="212"/>
      <c r="S44" s="212"/>
      <c r="T44" s="212"/>
    </row>
    <row r="45" spans="1:20" ht="25.5" x14ac:dyDescent="0.35">
      <c r="A45" s="212"/>
      <c r="B45" s="212"/>
      <c r="C45" s="212"/>
      <c r="D45" s="212"/>
      <c r="E45" s="212"/>
      <c r="F45" s="212"/>
      <c r="G45" s="212"/>
      <c r="H45" s="212"/>
      <c r="I45" s="212"/>
      <c r="J45" s="212"/>
      <c r="K45" s="212"/>
      <c r="L45" s="212"/>
      <c r="M45" s="212"/>
      <c r="N45" s="212"/>
      <c r="O45" s="212"/>
      <c r="P45" s="212"/>
      <c r="Q45" s="212"/>
      <c r="R45" s="212"/>
      <c r="S45" s="212"/>
      <c r="T45" s="212"/>
    </row>
    <row r="46" spans="1:20" ht="25.5" x14ac:dyDescent="0.35">
      <c r="A46" s="212"/>
      <c r="B46" s="212"/>
      <c r="C46" s="212"/>
      <c r="D46" s="212"/>
      <c r="E46" s="212"/>
      <c r="F46" s="212"/>
      <c r="G46" s="212"/>
      <c r="H46" s="212"/>
      <c r="I46" s="212"/>
      <c r="J46" s="212"/>
      <c r="K46" s="212"/>
      <c r="L46" s="212"/>
      <c r="M46" s="212"/>
      <c r="N46" s="212"/>
      <c r="O46" s="212"/>
      <c r="P46" s="212"/>
      <c r="Q46" s="212"/>
      <c r="R46" s="212"/>
      <c r="S46" s="212"/>
      <c r="T46" s="212"/>
    </row>
    <row r="47" spans="1:20" ht="25.5" x14ac:dyDescent="0.35">
      <c r="A47" s="212"/>
      <c r="B47" s="212"/>
      <c r="C47" s="212"/>
      <c r="D47" s="212"/>
      <c r="E47" s="212"/>
      <c r="F47" s="212"/>
      <c r="G47" s="212"/>
      <c r="H47" s="212"/>
      <c r="I47" s="212"/>
      <c r="J47" s="212"/>
      <c r="K47" s="212"/>
      <c r="L47" s="212"/>
      <c r="M47" s="212"/>
      <c r="N47" s="212"/>
      <c r="O47" s="212"/>
      <c r="P47" s="212"/>
      <c r="Q47" s="212"/>
      <c r="R47" s="212"/>
      <c r="S47" s="212"/>
      <c r="T47" s="212"/>
    </row>
    <row r="48" spans="1:20" ht="25.5" x14ac:dyDescent="0.35">
      <c r="A48" s="212"/>
      <c r="B48" s="212"/>
      <c r="C48" s="212"/>
      <c r="D48" s="212"/>
      <c r="E48" s="212"/>
      <c r="F48" s="212"/>
      <c r="G48" s="212"/>
      <c r="H48" s="212"/>
      <c r="I48" s="212"/>
      <c r="J48" s="212"/>
      <c r="K48" s="212"/>
      <c r="L48" s="212"/>
      <c r="M48" s="212"/>
      <c r="N48" s="212"/>
      <c r="O48" s="212"/>
      <c r="P48" s="212"/>
      <c r="Q48" s="212"/>
      <c r="R48" s="212"/>
      <c r="S48" s="212"/>
      <c r="T48" s="212"/>
    </row>
    <row r="49" spans="1:20" ht="25.5" x14ac:dyDescent="0.35">
      <c r="A49" s="212"/>
      <c r="B49" s="212"/>
      <c r="C49" s="212"/>
      <c r="D49" s="212"/>
      <c r="E49" s="212"/>
      <c r="F49" s="212"/>
      <c r="G49" s="212"/>
      <c r="H49" s="212"/>
      <c r="I49" s="212"/>
      <c r="J49" s="212"/>
      <c r="K49" s="212"/>
      <c r="L49" s="212"/>
      <c r="M49" s="212"/>
      <c r="N49" s="212"/>
      <c r="O49" s="212"/>
      <c r="P49" s="212"/>
      <c r="Q49" s="212"/>
      <c r="R49" s="212"/>
      <c r="S49" s="212"/>
      <c r="T49" s="212"/>
    </row>
    <row r="50" spans="1:20" ht="25.5" x14ac:dyDescent="0.35">
      <c r="A50" s="212"/>
      <c r="B50" s="212"/>
      <c r="C50" s="212"/>
      <c r="D50" s="212"/>
      <c r="E50" s="212"/>
      <c r="F50" s="212"/>
      <c r="G50" s="212"/>
      <c r="H50" s="212"/>
      <c r="I50" s="212"/>
      <c r="J50" s="212"/>
      <c r="K50" s="212"/>
      <c r="L50" s="212"/>
      <c r="M50" s="212"/>
      <c r="N50" s="212"/>
      <c r="O50" s="212"/>
      <c r="P50" s="212"/>
      <c r="Q50" s="212"/>
      <c r="R50" s="212"/>
      <c r="S50" s="212"/>
      <c r="T50" s="212"/>
    </row>
    <row r="51" spans="1:20" ht="25.5" x14ac:dyDescent="0.35">
      <c r="A51" s="212"/>
      <c r="B51" s="212"/>
      <c r="C51" s="212"/>
      <c r="D51" s="212"/>
      <c r="E51" s="212"/>
      <c r="F51" s="212"/>
      <c r="G51" s="212"/>
      <c r="H51" s="212"/>
      <c r="I51" s="212"/>
      <c r="J51" s="212"/>
      <c r="K51" s="212"/>
      <c r="L51" s="212"/>
      <c r="M51" s="212"/>
      <c r="N51" s="212"/>
      <c r="O51" s="212"/>
      <c r="P51" s="212"/>
      <c r="Q51" s="212"/>
      <c r="R51" s="212"/>
      <c r="S51" s="212"/>
      <c r="T51" s="212"/>
    </row>
    <row r="52" spans="1:20" ht="25.5" x14ac:dyDescent="0.35">
      <c r="A52" s="212"/>
      <c r="B52" s="212"/>
      <c r="C52" s="212"/>
      <c r="D52" s="212"/>
      <c r="E52" s="212"/>
      <c r="F52" s="212"/>
      <c r="G52" s="212"/>
      <c r="H52" s="212"/>
      <c r="I52" s="212"/>
      <c r="J52" s="212"/>
      <c r="K52" s="212"/>
      <c r="L52" s="212"/>
      <c r="M52" s="212"/>
      <c r="N52" s="212"/>
      <c r="O52" s="212"/>
      <c r="P52" s="212"/>
      <c r="Q52" s="212"/>
      <c r="R52" s="212"/>
      <c r="S52" s="212"/>
      <c r="T52" s="212"/>
    </row>
    <row r="53" spans="1:20" ht="25.5" x14ac:dyDescent="0.35">
      <c r="A53" s="212"/>
      <c r="B53" s="212"/>
      <c r="C53" s="212"/>
      <c r="D53" s="212"/>
      <c r="E53" s="212"/>
      <c r="F53" s="212"/>
      <c r="G53" s="212"/>
      <c r="H53" s="212"/>
      <c r="I53" s="212"/>
      <c r="J53" s="212"/>
      <c r="K53" s="212"/>
      <c r="L53" s="212"/>
      <c r="M53" s="212"/>
      <c r="N53" s="212"/>
      <c r="O53" s="212"/>
      <c r="P53" s="212"/>
      <c r="Q53" s="212"/>
      <c r="R53" s="212"/>
      <c r="S53" s="212"/>
      <c r="T53" s="212"/>
    </row>
    <row r="54" spans="1:20" ht="25.5" x14ac:dyDescent="0.35">
      <c r="A54" s="212"/>
      <c r="B54" s="212"/>
      <c r="C54" s="212"/>
      <c r="D54" s="212"/>
      <c r="E54" s="212"/>
      <c r="F54" s="212"/>
      <c r="G54" s="212"/>
      <c r="H54" s="212"/>
      <c r="I54" s="212"/>
      <c r="J54" s="212"/>
      <c r="K54" s="212"/>
      <c r="L54" s="212"/>
      <c r="M54" s="212"/>
      <c r="N54" s="212"/>
      <c r="O54" s="212"/>
      <c r="P54" s="212"/>
      <c r="Q54" s="212"/>
      <c r="R54" s="212"/>
      <c r="S54" s="212"/>
      <c r="T54" s="212"/>
    </row>
    <row r="55" spans="1:20" ht="25.5" x14ac:dyDescent="0.35">
      <c r="A55" s="212"/>
      <c r="B55" s="212"/>
      <c r="C55" s="212"/>
      <c r="D55" s="212"/>
      <c r="E55" s="212"/>
      <c r="F55" s="212"/>
      <c r="G55" s="212"/>
      <c r="H55" s="212"/>
      <c r="I55" s="212"/>
      <c r="J55" s="212"/>
      <c r="K55" s="212"/>
      <c r="L55" s="212"/>
      <c r="M55" s="212"/>
      <c r="N55" s="212"/>
      <c r="O55" s="212"/>
      <c r="P55" s="212"/>
      <c r="Q55" s="212"/>
      <c r="R55" s="212"/>
      <c r="S55" s="212"/>
      <c r="T55" s="212"/>
    </row>
    <row r="56" spans="1:20" ht="25.5" x14ac:dyDescent="0.35">
      <c r="A56" s="212"/>
      <c r="B56" s="212"/>
      <c r="C56" s="212"/>
      <c r="D56" s="212"/>
      <c r="E56" s="212"/>
      <c r="F56" s="212"/>
      <c r="G56" s="212"/>
      <c r="H56" s="212"/>
      <c r="I56" s="212"/>
      <c r="J56" s="212"/>
      <c r="K56" s="212"/>
      <c r="L56" s="212"/>
      <c r="M56" s="212"/>
      <c r="N56" s="212"/>
      <c r="O56" s="212"/>
      <c r="P56" s="212"/>
      <c r="Q56" s="212"/>
      <c r="R56" s="212"/>
      <c r="S56" s="212"/>
      <c r="T56" s="212"/>
    </row>
    <row r="57" spans="1:20" ht="25.5" x14ac:dyDescent="0.35">
      <c r="A57" s="212"/>
      <c r="B57" s="212"/>
      <c r="C57" s="212"/>
      <c r="D57" s="212"/>
      <c r="E57" s="212"/>
      <c r="F57" s="212"/>
      <c r="G57" s="212"/>
      <c r="H57" s="212"/>
      <c r="I57" s="212"/>
      <c r="J57" s="212"/>
      <c r="K57" s="212"/>
      <c r="L57" s="212"/>
      <c r="M57" s="212"/>
      <c r="N57" s="212"/>
      <c r="O57" s="212"/>
      <c r="P57" s="212"/>
      <c r="Q57" s="212"/>
      <c r="R57" s="212"/>
      <c r="S57" s="212"/>
      <c r="T57" s="212"/>
    </row>
    <row r="58" spans="1:20" ht="25.5" x14ac:dyDescent="0.35">
      <c r="A58" s="212"/>
      <c r="B58" s="212"/>
      <c r="C58" s="212"/>
      <c r="D58" s="212"/>
      <c r="E58" s="212"/>
      <c r="F58" s="212"/>
      <c r="G58" s="212"/>
      <c r="H58" s="212"/>
      <c r="I58" s="212"/>
      <c r="J58" s="212"/>
      <c r="K58" s="212"/>
      <c r="L58" s="212"/>
      <c r="M58" s="212"/>
      <c r="N58" s="212"/>
      <c r="O58" s="212"/>
      <c r="P58" s="212"/>
      <c r="Q58" s="212"/>
      <c r="R58" s="212"/>
      <c r="S58" s="212"/>
      <c r="T58" s="212"/>
    </row>
    <row r="59" spans="1:20" ht="25.5" x14ac:dyDescent="0.35">
      <c r="A59" s="212"/>
      <c r="B59" s="212"/>
      <c r="C59" s="212"/>
      <c r="D59" s="212"/>
      <c r="E59" s="212"/>
      <c r="F59" s="212"/>
      <c r="G59" s="212"/>
      <c r="H59" s="212"/>
      <c r="I59" s="212"/>
      <c r="J59" s="212"/>
      <c r="K59" s="212"/>
      <c r="L59" s="212"/>
      <c r="M59" s="212"/>
      <c r="N59" s="212"/>
      <c r="O59" s="212"/>
      <c r="P59" s="212"/>
      <c r="Q59" s="212"/>
      <c r="R59" s="212"/>
      <c r="S59" s="212"/>
      <c r="T59" s="212"/>
    </row>
    <row r="60" spans="1:20" ht="25.5" x14ac:dyDescent="0.35">
      <c r="A60" s="212"/>
      <c r="B60" s="212"/>
      <c r="C60" s="212"/>
      <c r="D60" s="212"/>
      <c r="E60" s="212"/>
      <c r="F60" s="212"/>
      <c r="G60" s="212"/>
      <c r="H60" s="212"/>
      <c r="I60" s="212"/>
      <c r="J60" s="212"/>
      <c r="K60" s="212"/>
      <c r="L60" s="212"/>
      <c r="M60" s="212"/>
      <c r="N60" s="212"/>
      <c r="O60" s="212"/>
      <c r="P60" s="212"/>
      <c r="Q60" s="212"/>
      <c r="R60" s="212"/>
      <c r="S60" s="212"/>
      <c r="T60" s="212"/>
    </row>
    <row r="61" spans="1:20" ht="25.5" x14ac:dyDescent="0.35">
      <c r="A61" s="212"/>
      <c r="B61" s="212"/>
      <c r="C61" s="212"/>
      <c r="D61" s="212"/>
      <c r="E61" s="212"/>
      <c r="F61" s="212"/>
      <c r="G61" s="212"/>
      <c r="H61" s="212"/>
      <c r="I61" s="212"/>
      <c r="J61" s="212"/>
      <c r="K61" s="212"/>
      <c r="L61" s="212"/>
      <c r="M61" s="212"/>
      <c r="N61" s="212"/>
      <c r="O61" s="212"/>
      <c r="P61" s="212"/>
      <c r="Q61" s="212"/>
      <c r="R61" s="212"/>
      <c r="S61" s="212"/>
      <c r="T61" s="212"/>
    </row>
    <row r="62" spans="1:20" ht="25.5" x14ac:dyDescent="0.35">
      <c r="A62" s="212"/>
      <c r="B62" s="212"/>
      <c r="C62" s="212"/>
      <c r="D62" s="212"/>
      <c r="E62" s="212"/>
      <c r="F62" s="212"/>
      <c r="G62" s="212"/>
      <c r="H62" s="212"/>
      <c r="I62" s="212"/>
      <c r="J62" s="212"/>
      <c r="K62" s="212"/>
      <c r="L62" s="212"/>
      <c r="M62" s="212"/>
      <c r="N62" s="212"/>
      <c r="O62" s="212"/>
      <c r="P62" s="212"/>
      <c r="Q62" s="212"/>
      <c r="R62" s="212"/>
      <c r="S62" s="212"/>
      <c r="T62" s="212"/>
    </row>
    <row r="63" spans="1:20" ht="25.5" x14ac:dyDescent="0.35">
      <c r="A63" s="212"/>
      <c r="B63" s="212"/>
      <c r="C63" s="212"/>
      <c r="D63" s="212"/>
      <c r="E63" s="212"/>
      <c r="F63" s="212"/>
      <c r="G63" s="212"/>
      <c r="H63" s="212"/>
      <c r="I63" s="212"/>
      <c r="J63" s="212"/>
      <c r="K63" s="212"/>
      <c r="L63" s="212"/>
      <c r="M63" s="212"/>
      <c r="N63" s="212"/>
      <c r="O63" s="212"/>
      <c r="P63" s="212"/>
      <c r="Q63" s="212"/>
      <c r="R63" s="212"/>
      <c r="S63" s="212"/>
      <c r="T63" s="212"/>
    </row>
    <row r="64" spans="1:20" ht="25.5" x14ac:dyDescent="0.35">
      <c r="A64" s="212"/>
      <c r="B64" s="212"/>
      <c r="C64" s="212"/>
      <c r="D64" s="212"/>
      <c r="E64" s="212"/>
      <c r="F64" s="212"/>
      <c r="G64" s="212"/>
      <c r="H64" s="212"/>
      <c r="I64" s="212"/>
      <c r="J64" s="212"/>
      <c r="K64" s="212"/>
      <c r="L64" s="212"/>
      <c r="M64" s="212"/>
      <c r="N64" s="212"/>
      <c r="O64" s="212"/>
      <c r="P64" s="212"/>
      <c r="Q64" s="212"/>
      <c r="R64" s="212"/>
      <c r="S64" s="212"/>
      <c r="T64" s="212"/>
    </row>
    <row r="65" spans="1:20" ht="25.5" x14ac:dyDescent="0.35">
      <c r="A65" s="212"/>
      <c r="B65" s="212"/>
      <c r="C65" s="212"/>
      <c r="D65" s="212"/>
      <c r="E65" s="212"/>
      <c r="F65" s="212"/>
      <c r="G65" s="212"/>
      <c r="H65" s="212"/>
      <c r="I65" s="212"/>
      <c r="J65" s="212"/>
      <c r="K65" s="212"/>
      <c r="L65" s="212"/>
      <c r="M65" s="212"/>
      <c r="N65" s="212"/>
      <c r="O65" s="212"/>
      <c r="P65" s="212"/>
      <c r="Q65" s="212"/>
      <c r="R65" s="212"/>
      <c r="S65" s="212"/>
      <c r="T65" s="212"/>
    </row>
    <row r="66" spans="1:20" ht="25.5" x14ac:dyDescent="0.35">
      <c r="A66" s="212"/>
      <c r="B66" s="212"/>
      <c r="C66" s="212"/>
      <c r="D66" s="212"/>
      <c r="E66" s="212"/>
      <c r="F66" s="212"/>
      <c r="G66" s="212"/>
      <c r="H66" s="212"/>
      <c r="I66" s="212"/>
      <c r="J66" s="212"/>
      <c r="K66" s="212"/>
      <c r="L66" s="212"/>
      <c r="M66" s="212"/>
      <c r="N66" s="212"/>
      <c r="O66" s="212"/>
      <c r="P66" s="212"/>
      <c r="Q66" s="212"/>
      <c r="R66" s="212"/>
      <c r="S66" s="212"/>
      <c r="T66" s="212"/>
    </row>
    <row r="67" spans="1:20" ht="25.5" x14ac:dyDescent="0.35">
      <c r="A67" s="212"/>
      <c r="B67" s="212"/>
      <c r="C67" s="212"/>
      <c r="D67" s="212"/>
      <c r="E67" s="212"/>
      <c r="F67" s="212"/>
      <c r="G67" s="212"/>
      <c r="H67" s="212"/>
      <c r="I67" s="212"/>
      <c r="J67" s="212"/>
      <c r="K67" s="212"/>
      <c r="L67" s="212"/>
      <c r="M67" s="212"/>
      <c r="N67" s="212"/>
      <c r="O67" s="212"/>
      <c r="P67" s="212"/>
      <c r="Q67" s="212"/>
      <c r="R67" s="212"/>
      <c r="S67" s="212"/>
      <c r="T67" s="212"/>
    </row>
    <row r="68" spans="1:20" ht="25.5" x14ac:dyDescent="0.35">
      <c r="A68" s="212"/>
      <c r="B68" s="212"/>
      <c r="C68" s="212"/>
      <c r="D68" s="212"/>
      <c r="E68" s="212"/>
      <c r="F68" s="212"/>
      <c r="G68" s="212"/>
      <c r="H68" s="212"/>
      <c r="I68" s="212"/>
      <c r="J68" s="212"/>
      <c r="K68" s="212"/>
      <c r="L68" s="212"/>
      <c r="M68" s="212"/>
      <c r="N68" s="212"/>
      <c r="O68" s="212"/>
      <c r="P68" s="212"/>
      <c r="Q68" s="212"/>
      <c r="R68" s="212"/>
      <c r="S68" s="212"/>
      <c r="T68" s="212"/>
    </row>
    <row r="69" spans="1:20" ht="25.5" x14ac:dyDescent="0.35">
      <c r="A69" s="212"/>
      <c r="B69" s="212"/>
      <c r="C69" s="212"/>
      <c r="D69" s="212"/>
      <c r="E69" s="212"/>
      <c r="F69" s="212"/>
      <c r="G69" s="212"/>
      <c r="H69" s="212"/>
      <c r="I69" s="212"/>
      <c r="J69" s="212"/>
      <c r="K69" s="212"/>
      <c r="L69" s="212"/>
      <c r="M69" s="212"/>
      <c r="N69" s="212"/>
      <c r="O69" s="212"/>
      <c r="P69" s="212"/>
      <c r="Q69" s="212"/>
      <c r="R69" s="212"/>
      <c r="S69" s="212"/>
      <c r="T69" s="212"/>
    </row>
    <row r="70" spans="1:20" ht="25.5" x14ac:dyDescent="0.35">
      <c r="A70" s="212"/>
      <c r="B70" s="212"/>
      <c r="C70" s="212"/>
      <c r="D70" s="212"/>
      <c r="E70" s="212"/>
      <c r="F70" s="212"/>
      <c r="G70" s="212"/>
      <c r="H70" s="212"/>
      <c r="I70" s="212"/>
      <c r="J70" s="212"/>
      <c r="K70" s="212"/>
      <c r="L70" s="212"/>
      <c r="M70" s="212"/>
      <c r="N70" s="212"/>
      <c r="O70" s="212"/>
      <c r="P70" s="212"/>
      <c r="Q70" s="212"/>
      <c r="R70" s="212"/>
      <c r="S70" s="212"/>
      <c r="T70" s="212"/>
    </row>
    <row r="71" spans="1:20" ht="25.5" x14ac:dyDescent="0.35">
      <c r="A71" s="212"/>
      <c r="B71" s="212"/>
      <c r="C71" s="212"/>
      <c r="D71" s="212"/>
      <c r="E71" s="212"/>
      <c r="F71" s="212"/>
      <c r="G71" s="212"/>
      <c r="H71" s="212"/>
      <c r="I71" s="212"/>
      <c r="J71" s="212"/>
      <c r="K71" s="212"/>
      <c r="L71" s="212"/>
      <c r="M71" s="212"/>
      <c r="N71" s="212"/>
      <c r="O71" s="212"/>
      <c r="P71" s="212"/>
      <c r="Q71" s="212"/>
      <c r="R71" s="212"/>
      <c r="S71" s="212"/>
      <c r="T71" s="212"/>
    </row>
    <row r="72" spans="1:20" ht="25.5" x14ac:dyDescent="0.35">
      <c r="A72" s="212"/>
      <c r="B72" s="212"/>
      <c r="C72" s="212"/>
      <c r="D72" s="212"/>
      <c r="E72" s="212"/>
      <c r="F72" s="212"/>
      <c r="G72" s="212"/>
      <c r="H72" s="212"/>
      <c r="I72" s="212"/>
      <c r="J72" s="212"/>
      <c r="K72" s="212"/>
      <c r="L72" s="212"/>
      <c r="M72" s="212"/>
      <c r="N72" s="212"/>
      <c r="O72" s="212"/>
      <c r="P72" s="212"/>
      <c r="Q72" s="212"/>
      <c r="R72" s="212"/>
      <c r="S72" s="212"/>
      <c r="T72" s="212"/>
    </row>
    <row r="73" spans="1:20" ht="25.5" x14ac:dyDescent="0.35">
      <c r="A73" s="212"/>
      <c r="B73" s="212"/>
      <c r="C73" s="212"/>
      <c r="D73" s="212"/>
      <c r="E73" s="212"/>
      <c r="F73" s="212"/>
      <c r="G73" s="212"/>
      <c r="H73" s="212"/>
      <c r="I73" s="212"/>
      <c r="J73" s="212"/>
      <c r="K73" s="212"/>
      <c r="L73" s="212"/>
      <c r="M73" s="212"/>
      <c r="N73" s="212"/>
      <c r="O73" s="212"/>
      <c r="P73" s="212"/>
      <c r="Q73" s="212"/>
      <c r="R73" s="212"/>
      <c r="S73" s="212"/>
      <c r="T73" s="212"/>
    </row>
    <row r="74" spans="1:20" ht="25.5" x14ac:dyDescent="0.35">
      <c r="A74" s="212"/>
      <c r="B74" s="212"/>
      <c r="C74" s="212"/>
      <c r="D74" s="212"/>
      <c r="E74" s="212"/>
      <c r="F74" s="212"/>
      <c r="G74" s="212"/>
      <c r="H74" s="212"/>
      <c r="I74" s="212"/>
      <c r="J74" s="212"/>
      <c r="K74" s="212"/>
      <c r="L74" s="212"/>
      <c r="M74" s="212"/>
      <c r="N74" s="212"/>
      <c r="O74" s="212"/>
      <c r="P74" s="212"/>
      <c r="Q74" s="212"/>
      <c r="R74" s="212"/>
      <c r="S74" s="212"/>
      <c r="T74" s="212"/>
    </row>
    <row r="75" spans="1:20" ht="25.5" x14ac:dyDescent="0.35">
      <c r="A75" s="212"/>
      <c r="B75" s="212"/>
      <c r="C75" s="212"/>
      <c r="D75" s="212"/>
      <c r="E75" s="212"/>
      <c r="F75" s="212"/>
      <c r="G75" s="212"/>
      <c r="H75" s="212"/>
      <c r="I75" s="212"/>
      <c r="J75" s="212"/>
      <c r="K75" s="212"/>
      <c r="L75" s="212"/>
      <c r="M75" s="212"/>
      <c r="N75" s="212"/>
      <c r="O75" s="212"/>
      <c r="P75" s="212"/>
      <c r="Q75" s="212"/>
      <c r="R75" s="212"/>
      <c r="S75" s="212"/>
      <c r="T75" s="212"/>
    </row>
    <row r="76" spans="1:20" ht="25.5" x14ac:dyDescent="0.35">
      <c r="A76" s="212"/>
      <c r="B76" s="212"/>
      <c r="C76" s="212"/>
      <c r="D76" s="212"/>
      <c r="E76" s="212"/>
      <c r="F76" s="212"/>
      <c r="G76" s="212"/>
      <c r="H76" s="212"/>
      <c r="I76" s="212"/>
      <c r="J76" s="212"/>
      <c r="K76" s="212"/>
      <c r="L76" s="212"/>
      <c r="M76" s="212"/>
      <c r="N76" s="212"/>
      <c r="O76" s="212"/>
      <c r="P76" s="212"/>
      <c r="Q76" s="212"/>
      <c r="R76" s="212"/>
      <c r="S76" s="212"/>
      <c r="T76" s="212"/>
    </row>
    <row r="77" spans="1:20" ht="25.5" x14ac:dyDescent="0.35">
      <c r="A77" s="212"/>
      <c r="B77" s="212"/>
      <c r="C77" s="212"/>
      <c r="D77" s="212"/>
      <c r="E77" s="212"/>
      <c r="F77" s="212"/>
      <c r="G77" s="212"/>
      <c r="H77" s="212"/>
      <c r="I77" s="212"/>
      <c r="J77" s="212"/>
      <c r="K77" s="212"/>
      <c r="L77" s="212"/>
      <c r="M77" s="212"/>
      <c r="N77" s="212"/>
      <c r="O77" s="212"/>
      <c r="P77" s="212"/>
      <c r="Q77" s="212"/>
      <c r="R77" s="212"/>
      <c r="S77" s="212"/>
      <c r="T77" s="212"/>
    </row>
    <row r="78" spans="1:20" ht="25.5" x14ac:dyDescent="0.35">
      <c r="A78" s="212"/>
      <c r="B78" s="212"/>
      <c r="C78" s="212"/>
      <c r="D78" s="212"/>
      <c r="E78" s="212"/>
      <c r="F78" s="212"/>
      <c r="G78" s="212"/>
      <c r="H78" s="212"/>
      <c r="I78" s="212"/>
      <c r="J78" s="212"/>
      <c r="K78" s="212"/>
      <c r="L78" s="212"/>
      <c r="M78" s="212"/>
      <c r="N78" s="212"/>
      <c r="O78" s="212"/>
      <c r="P78" s="212"/>
      <c r="Q78" s="212"/>
      <c r="R78" s="212"/>
      <c r="S78" s="212"/>
      <c r="T78" s="212"/>
    </row>
    <row r="79" spans="1:20" ht="25.5" x14ac:dyDescent="0.35">
      <c r="A79" s="212"/>
      <c r="B79" s="212"/>
      <c r="C79" s="212"/>
      <c r="D79" s="212"/>
      <c r="E79" s="212"/>
      <c r="F79" s="212"/>
      <c r="G79" s="212"/>
      <c r="H79" s="212"/>
      <c r="I79" s="212"/>
      <c r="J79" s="212"/>
      <c r="K79" s="212"/>
      <c r="L79" s="212"/>
      <c r="M79" s="212"/>
      <c r="N79" s="212"/>
      <c r="O79" s="212"/>
      <c r="P79" s="212"/>
      <c r="Q79" s="212"/>
      <c r="R79" s="212"/>
      <c r="S79" s="212"/>
      <c r="T79" s="212"/>
    </row>
    <row r="80" spans="1:20" ht="25.5" x14ac:dyDescent="0.35">
      <c r="A80" s="212"/>
      <c r="B80" s="212"/>
      <c r="C80" s="212"/>
      <c r="D80" s="212"/>
      <c r="E80" s="212"/>
      <c r="F80" s="212"/>
      <c r="G80" s="212"/>
      <c r="H80" s="212"/>
      <c r="I80" s="212"/>
      <c r="J80" s="212"/>
      <c r="K80" s="212"/>
      <c r="L80" s="212"/>
      <c r="M80" s="212"/>
      <c r="N80" s="212"/>
      <c r="O80" s="212"/>
      <c r="P80" s="212"/>
      <c r="Q80" s="212"/>
      <c r="R80" s="212"/>
      <c r="S80" s="212"/>
      <c r="T80" s="212"/>
    </row>
    <row r="81" spans="1:20" ht="25.5" x14ac:dyDescent="0.35">
      <c r="A81" s="212"/>
      <c r="B81" s="212"/>
      <c r="C81" s="212"/>
      <c r="D81" s="212"/>
      <c r="E81" s="212"/>
      <c r="F81" s="212"/>
      <c r="G81" s="212"/>
      <c r="H81" s="212"/>
      <c r="I81" s="212"/>
      <c r="J81" s="212"/>
      <c r="K81" s="212"/>
      <c r="L81" s="212"/>
      <c r="M81" s="212"/>
      <c r="N81" s="212"/>
      <c r="O81" s="212"/>
      <c r="P81" s="212"/>
      <c r="Q81" s="212"/>
      <c r="R81" s="212"/>
      <c r="S81" s="212"/>
      <c r="T81" s="212"/>
    </row>
    <row r="82" spans="1:20" ht="25.5" x14ac:dyDescent="0.35">
      <c r="A82" s="212"/>
      <c r="B82" s="212"/>
      <c r="C82" s="212"/>
      <c r="D82" s="212"/>
      <c r="E82" s="212"/>
      <c r="F82" s="212"/>
      <c r="G82" s="212"/>
      <c r="H82" s="212"/>
      <c r="I82" s="212"/>
      <c r="J82" s="212"/>
      <c r="K82" s="212"/>
      <c r="L82" s="212"/>
      <c r="M82" s="212"/>
      <c r="N82" s="212"/>
      <c r="O82" s="212"/>
      <c r="P82" s="212"/>
      <c r="Q82" s="212"/>
      <c r="R82" s="212"/>
      <c r="S82" s="212"/>
      <c r="T82" s="212"/>
    </row>
    <row r="83" spans="1:20" ht="25.5" x14ac:dyDescent="0.35">
      <c r="A83" s="212"/>
      <c r="B83" s="212"/>
      <c r="C83" s="212"/>
      <c r="D83" s="212"/>
      <c r="E83" s="212"/>
      <c r="F83" s="212"/>
      <c r="G83" s="212"/>
      <c r="H83" s="212"/>
      <c r="I83" s="212"/>
      <c r="J83" s="212"/>
      <c r="K83" s="212"/>
      <c r="L83" s="212"/>
      <c r="M83" s="212"/>
      <c r="N83" s="212"/>
      <c r="O83" s="212"/>
      <c r="P83" s="212"/>
      <c r="Q83" s="212"/>
      <c r="R83" s="212"/>
      <c r="S83" s="212"/>
      <c r="T83" s="212"/>
    </row>
    <row r="84" spans="1:20" ht="25.5" x14ac:dyDescent="0.35">
      <c r="A84" s="212"/>
      <c r="B84" s="212"/>
      <c r="C84" s="212"/>
      <c r="D84" s="212"/>
      <c r="E84" s="212"/>
      <c r="F84" s="212"/>
      <c r="G84" s="212"/>
      <c r="H84" s="212"/>
      <c r="I84" s="212"/>
      <c r="J84" s="212"/>
      <c r="K84" s="212"/>
      <c r="L84" s="212"/>
      <c r="M84" s="212"/>
      <c r="N84" s="212"/>
      <c r="O84" s="212"/>
      <c r="P84" s="212"/>
      <c r="Q84" s="212"/>
      <c r="R84" s="212"/>
      <c r="S84" s="212"/>
      <c r="T84" s="212"/>
    </row>
    <row r="85" spans="1:20" ht="25.5" x14ac:dyDescent="0.35">
      <c r="A85" s="212"/>
      <c r="B85" s="212"/>
      <c r="C85" s="212"/>
      <c r="D85" s="212"/>
      <c r="E85" s="212"/>
      <c r="F85" s="212"/>
      <c r="G85" s="212"/>
      <c r="H85" s="212"/>
      <c r="I85" s="212"/>
      <c r="J85" s="212"/>
      <c r="K85" s="212"/>
      <c r="L85" s="212"/>
      <c r="M85" s="212"/>
      <c r="N85" s="212"/>
      <c r="O85" s="212"/>
      <c r="P85" s="212"/>
      <c r="Q85" s="212"/>
      <c r="R85" s="212"/>
      <c r="S85" s="212"/>
      <c r="T85" s="212"/>
    </row>
    <row r="86" spans="1:20" ht="25.5" x14ac:dyDescent="0.35">
      <c r="A86" s="212"/>
      <c r="B86" s="212"/>
      <c r="C86" s="212"/>
      <c r="D86" s="212"/>
      <c r="E86" s="212"/>
      <c r="F86" s="212"/>
      <c r="G86" s="212"/>
      <c r="H86" s="212"/>
      <c r="I86" s="212"/>
      <c r="J86" s="212"/>
      <c r="K86" s="212"/>
      <c r="L86" s="212"/>
      <c r="M86" s="212"/>
      <c r="N86" s="212"/>
      <c r="O86" s="212"/>
      <c r="P86" s="212"/>
      <c r="Q86" s="212"/>
      <c r="R86" s="212"/>
      <c r="S86" s="212"/>
      <c r="T86" s="212"/>
    </row>
    <row r="87" spans="1:20" ht="25.5" x14ac:dyDescent="0.35">
      <c r="A87" s="212"/>
      <c r="B87" s="212"/>
      <c r="C87" s="212"/>
      <c r="D87" s="212"/>
      <c r="E87" s="212"/>
      <c r="F87" s="212"/>
      <c r="G87" s="212"/>
      <c r="H87" s="212"/>
      <c r="I87" s="212"/>
      <c r="J87" s="212"/>
      <c r="K87" s="212"/>
      <c r="L87" s="212"/>
      <c r="M87" s="212"/>
      <c r="N87" s="212"/>
      <c r="O87" s="212"/>
      <c r="P87" s="212"/>
      <c r="Q87" s="212"/>
      <c r="R87" s="212"/>
      <c r="S87" s="212"/>
      <c r="T87" s="212"/>
    </row>
    <row r="88" spans="1:20" ht="25.5" x14ac:dyDescent="0.35">
      <c r="A88" s="212"/>
      <c r="B88" s="212"/>
      <c r="C88" s="212"/>
      <c r="D88" s="212"/>
      <c r="E88" s="212"/>
      <c r="F88" s="212"/>
      <c r="G88" s="212"/>
      <c r="H88" s="212"/>
      <c r="I88" s="212"/>
      <c r="J88" s="212"/>
      <c r="K88" s="212"/>
      <c r="L88" s="212"/>
      <c r="M88" s="212"/>
      <c r="N88" s="212"/>
      <c r="O88" s="212"/>
      <c r="P88" s="212"/>
      <c r="Q88" s="212"/>
      <c r="R88" s="212"/>
      <c r="S88" s="212"/>
      <c r="T88" s="212"/>
    </row>
    <row r="89" spans="1:20" ht="25.5" x14ac:dyDescent="0.35">
      <c r="A89" s="212"/>
      <c r="B89" s="212"/>
      <c r="C89" s="212"/>
      <c r="D89" s="212"/>
      <c r="E89" s="212"/>
      <c r="F89" s="212"/>
      <c r="G89" s="212"/>
      <c r="H89" s="212"/>
      <c r="I89" s="212"/>
      <c r="J89" s="212"/>
      <c r="K89" s="212"/>
      <c r="L89" s="212"/>
      <c r="M89" s="212"/>
      <c r="N89" s="212"/>
      <c r="O89" s="212"/>
      <c r="P89" s="212"/>
      <c r="Q89" s="212"/>
      <c r="R89" s="212"/>
      <c r="S89" s="212"/>
      <c r="T89" s="212"/>
    </row>
    <row r="90" spans="1:20" ht="25.5" x14ac:dyDescent="0.35">
      <c r="A90" s="212"/>
      <c r="B90" s="212"/>
      <c r="C90" s="212"/>
      <c r="D90" s="212"/>
      <c r="E90" s="212"/>
      <c r="F90" s="212"/>
      <c r="G90" s="212"/>
      <c r="H90" s="212"/>
      <c r="I90" s="212"/>
      <c r="J90" s="212"/>
      <c r="K90" s="212"/>
      <c r="L90" s="212"/>
      <c r="M90" s="212"/>
      <c r="N90" s="212"/>
      <c r="O90" s="212"/>
      <c r="P90" s="212"/>
      <c r="Q90" s="212"/>
      <c r="R90" s="212"/>
      <c r="S90" s="212"/>
      <c r="T90" s="212"/>
    </row>
    <row r="91" spans="1:20" ht="25.5" x14ac:dyDescent="0.35">
      <c r="A91" s="212"/>
      <c r="B91" s="212"/>
      <c r="C91" s="212"/>
      <c r="D91" s="212"/>
      <c r="E91" s="212"/>
      <c r="F91" s="212"/>
      <c r="G91" s="212"/>
      <c r="H91" s="212"/>
      <c r="I91" s="212"/>
      <c r="J91" s="212"/>
      <c r="K91" s="212"/>
      <c r="L91" s="212"/>
      <c r="M91" s="212"/>
      <c r="N91" s="212"/>
      <c r="O91" s="212"/>
      <c r="P91" s="212"/>
      <c r="Q91" s="212"/>
      <c r="R91" s="212"/>
      <c r="S91" s="212"/>
      <c r="T91" s="212"/>
    </row>
    <row r="92" spans="1:20" ht="25.5" x14ac:dyDescent="0.35">
      <c r="A92" s="212"/>
      <c r="B92" s="212"/>
      <c r="C92" s="212"/>
      <c r="D92" s="212"/>
      <c r="E92" s="212"/>
      <c r="F92" s="212"/>
      <c r="G92" s="212"/>
      <c r="H92" s="212"/>
      <c r="I92" s="212"/>
      <c r="J92" s="212"/>
      <c r="K92" s="212"/>
      <c r="L92" s="212"/>
      <c r="M92" s="212"/>
      <c r="N92" s="212"/>
      <c r="O92" s="212"/>
      <c r="P92" s="212"/>
      <c r="Q92" s="212"/>
      <c r="R92" s="212"/>
      <c r="S92" s="212"/>
      <c r="T92" s="212"/>
    </row>
    <row r="93" spans="1:20" ht="25.5" x14ac:dyDescent="0.35">
      <c r="A93" s="212"/>
      <c r="B93" s="212"/>
      <c r="C93" s="212"/>
      <c r="D93" s="212"/>
      <c r="E93" s="212"/>
      <c r="F93" s="212"/>
      <c r="G93" s="212"/>
      <c r="H93" s="212"/>
      <c r="I93" s="212"/>
      <c r="J93" s="212"/>
      <c r="K93" s="212"/>
      <c r="L93" s="212"/>
      <c r="M93" s="212"/>
      <c r="N93" s="212"/>
      <c r="O93" s="212"/>
      <c r="P93" s="212"/>
      <c r="Q93" s="212"/>
      <c r="R93" s="212"/>
      <c r="S93" s="212"/>
      <c r="T93" s="212"/>
    </row>
    <row r="94" spans="1:20" ht="25.5" x14ac:dyDescent="0.35">
      <c r="A94" s="212"/>
      <c r="B94" s="212"/>
      <c r="C94" s="212"/>
      <c r="D94" s="212"/>
      <c r="E94" s="212"/>
      <c r="F94" s="212"/>
      <c r="G94" s="212"/>
      <c r="H94" s="212"/>
      <c r="I94" s="212"/>
      <c r="J94" s="212"/>
      <c r="K94" s="212"/>
      <c r="L94" s="212"/>
      <c r="M94" s="212"/>
      <c r="N94" s="212"/>
      <c r="O94" s="212"/>
      <c r="P94" s="212"/>
      <c r="Q94" s="212"/>
      <c r="R94" s="212"/>
      <c r="S94" s="212"/>
      <c r="T94" s="212"/>
    </row>
    <row r="95" spans="1:20" ht="25.5" x14ac:dyDescent="0.35">
      <c r="A95" s="212"/>
      <c r="B95" s="212"/>
      <c r="C95" s="212"/>
      <c r="D95" s="212"/>
      <c r="E95" s="212"/>
      <c r="F95" s="212"/>
      <c r="G95" s="212"/>
      <c r="H95" s="212"/>
      <c r="I95" s="212"/>
      <c r="J95" s="212"/>
      <c r="K95" s="212"/>
      <c r="L95" s="212"/>
      <c r="M95" s="212"/>
      <c r="N95" s="212"/>
      <c r="O95" s="212"/>
      <c r="P95" s="212"/>
      <c r="Q95" s="212"/>
      <c r="R95" s="212"/>
      <c r="S95" s="212"/>
      <c r="T95" s="212"/>
    </row>
    <row r="96" spans="1:20" ht="25.5" x14ac:dyDescent="0.35">
      <c r="A96" s="212"/>
      <c r="B96" s="212"/>
      <c r="C96" s="212"/>
      <c r="D96" s="212"/>
      <c r="E96" s="212"/>
      <c r="F96" s="212"/>
      <c r="G96" s="212"/>
      <c r="H96" s="212"/>
      <c r="I96" s="212"/>
      <c r="J96" s="212"/>
      <c r="K96" s="212"/>
      <c r="L96" s="212"/>
      <c r="M96" s="212"/>
      <c r="N96" s="212"/>
      <c r="O96" s="212"/>
      <c r="P96" s="212"/>
      <c r="Q96" s="212"/>
      <c r="R96" s="212"/>
      <c r="S96" s="212"/>
      <c r="T96" s="212"/>
    </row>
    <row r="97" spans="1:20" ht="25.5" x14ac:dyDescent="0.35">
      <c r="A97" s="212"/>
      <c r="B97" s="212"/>
      <c r="C97" s="212"/>
      <c r="D97" s="212"/>
      <c r="E97" s="212"/>
      <c r="F97" s="212"/>
      <c r="G97" s="212"/>
      <c r="H97" s="212"/>
      <c r="I97" s="212"/>
      <c r="J97" s="212"/>
      <c r="K97" s="212"/>
      <c r="L97" s="212"/>
      <c r="M97" s="212"/>
      <c r="N97" s="212"/>
      <c r="O97" s="212"/>
      <c r="P97" s="212"/>
      <c r="Q97" s="212"/>
      <c r="R97" s="212"/>
      <c r="S97" s="212"/>
      <c r="T97" s="212"/>
    </row>
    <row r="98" spans="1:20" ht="25.5" x14ac:dyDescent="0.35">
      <c r="A98" s="212"/>
      <c r="B98" s="212"/>
      <c r="C98" s="212"/>
      <c r="D98" s="212"/>
      <c r="E98" s="212"/>
      <c r="F98" s="212"/>
      <c r="G98" s="212"/>
      <c r="H98" s="212"/>
      <c r="I98" s="212"/>
      <c r="J98" s="212"/>
      <c r="K98" s="212"/>
      <c r="L98" s="212"/>
      <c r="M98" s="212"/>
      <c r="N98" s="212"/>
      <c r="O98" s="212"/>
      <c r="P98" s="212"/>
      <c r="Q98" s="212"/>
      <c r="R98" s="212"/>
      <c r="S98" s="212"/>
      <c r="T98" s="212"/>
    </row>
    <row r="99" spans="1:20" ht="25.5" x14ac:dyDescent="0.35">
      <c r="A99" s="212"/>
      <c r="B99" s="212"/>
      <c r="C99" s="212"/>
      <c r="D99" s="212"/>
      <c r="E99" s="212"/>
      <c r="F99" s="212"/>
      <c r="G99" s="212"/>
      <c r="H99" s="212"/>
      <c r="I99" s="212"/>
      <c r="J99" s="212"/>
      <c r="K99" s="212"/>
      <c r="L99" s="212"/>
      <c r="M99" s="212"/>
      <c r="N99" s="212"/>
      <c r="O99" s="212"/>
      <c r="P99" s="212"/>
      <c r="Q99" s="212"/>
      <c r="R99" s="212"/>
      <c r="S99" s="212"/>
      <c r="T99" s="212"/>
    </row>
    <row r="100" spans="1:20" ht="25.5" x14ac:dyDescent="0.35">
      <c r="A100" s="212"/>
      <c r="B100" s="212"/>
      <c r="C100" s="212"/>
      <c r="D100" s="212"/>
      <c r="E100" s="212"/>
      <c r="F100" s="212"/>
      <c r="G100" s="212"/>
      <c r="H100" s="212"/>
      <c r="I100" s="212"/>
      <c r="J100" s="212"/>
      <c r="K100" s="212"/>
      <c r="L100" s="212"/>
      <c r="M100" s="212"/>
      <c r="N100" s="212"/>
      <c r="O100" s="212"/>
      <c r="P100" s="212"/>
      <c r="Q100" s="212"/>
      <c r="R100" s="212"/>
      <c r="S100" s="212"/>
      <c r="T100" s="212"/>
    </row>
    <row r="101" spans="1:20" ht="25.5" x14ac:dyDescent="0.35">
      <c r="A101" s="212"/>
      <c r="B101" s="212"/>
      <c r="C101" s="212"/>
      <c r="D101" s="212"/>
      <c r="E101" s="212"/>
      <c r="F101" s="212"/>
      <c r="G101" s="212"/>
      <c r="H101" s="212"/>
      <c r="I101" s="212"/>
      <c r="J101" s="212"/>
      <c r="K101" s="212"/>
      <c r="L101" s="212"/>
      <c r="M101" s="212"/>
      <c r="N101" s="212"/>
      <c r="O101" s="212"/>
      <c r="P101" s="212"/>
      <c r="Q101" s="212"/>
      <c r="R101" s="212"/>
      <c r="S101" s="212"/>
      <c r="T101" s="212"/>
    </row>
    <row r="102" spans="1:20" ht="25.5" x14ac:dyDescent="0.35">
      <c r="A102" s="212"/>
      <c r="B102" s="212"/>
      <c r="C102" s="212"/>
      <c r="D102" s="212"/>
      <c r="E102" s="212"/>
      <c r="F102" s="212"/>
      <c r="G102" s="212"/>
      <c r="H102" s="212"/>
      <c r="I102" s="212"/>
      <c r="J102" s="212"/>
      <c r="K102" s="212"/>
      <c r="L102" s="212"/>
      <c r="M102" s="212"/>
      <c r="N102" s="212"/>
      <c r="O102" s="212"/>
      <c r="P102" s="212"/>
      <c r="Q102" s="212"/>
      <c r="R102" s="212"/>
      <c r="S102" s="212"/>
      <c r="T102" s="212"/>
    </row>
    <row r="103" spans="1:20" ht="25.5" x14ac:dyDescent="0.35">
      <c r="A103" s="212"/>
      <c r="B103" s="212"/>
      <c r="C103" s="212"/>
      <c r="D103" s="212"/>
      <c r="E103" s="212"/>
      <c r="F103" s="212"/>
      <c r="G103" s="212"/>
      <c r="H103" s="212"/>
      <c r="I103" s="212"/>
      <c r="J103" s="212"/>
      <c r="K103" s="212"/>
      <c r="L103" s="212"/>
      <c r="M103" s="212"/>
      <c r="N103" s="212"/>
      <c r="O103" s="212"/>
      <c r="P103" s="212"/>
      <c r="Q103" s="212"/>
      <c r="R103" s="212"/>
      <c r="S103" s="212"/>
      <c r="T103" s="212"/>
    </row>
    <row r="104" spans="1:20" ht="25.5" x14ac:dyDescent="0.35">
      <c r="A104" s="212"/>
      <c r="B104" s="212"/>
      <c r="C104" s="212"/>
      <c r="D104" s="212"/>
      <c r="E104" s="212"/>
      <c r="F104" s="212"/>
      <c r="G104" s="212"/>
      <c r="H104" s="212"/>
      <c r="I104" s="212"/>
      <c r="J104" s="212"/>
      <c r="K104" s="212"/>
      <c r="L104" s="212"/>
      <c r="M104" s="212"/>
      <c r="N104" s="212"/>
      <c r="O104" s="212"/>
      <c r="P104" s="212"/>
      <c r="Q104" s="212"/>
      <c r="R104" s="212"/>
      <c r="S104" s="212"/>
      <c r="T104" s="212"/>
    </row>
    <row r="105" spans="1:20" ht="25.5" x14ac:dyDescent="0.35">
      <c r="A105" s="212"/>
      <c r="B105" s="212"/>
      <c r="C105" s="212"/>
      <c r="D105" s="212"/>
      <c r="E105" s="212"/>
      <c r="F105" s="212"/>
      <c r="G105" s="212"/>
      <c r="H105" s="212"/>
      <c r="I105" s="212"/>
      <c r="J105" s="212"/>
      <c r="K105" s="212"/>
      <c r="L105" s="212"/>
      <c r="M105" s="212"/>
      <c r="N105" s="212"/>
      <c r="O105" s="212"/>
      <c r="P105" s="212"/>
      <c r="Q105" s="212"/>
      <c r="R105" s="212"/>
      <c r="S105" s="212"/>
      <c r="T105" s="212"/>
    </row>
    <row r="106" spans="1:20" ht="25.5" x14ac:dyDescent="0.35">
      <c r="A106" s="212"/>
      <c r="B106" s="212"/>
      <c r="C106" s="212"/>
      <c r="D106" s="212"/>
      <c r="E106" s="212"/>
      <c r="F106" s="212"/>
      <c r="G106" s="212"/>
      <c r="H106" s="212"/>
      <c r="I106" s="212"/>
      <c r="J106" s="212"/>
      <c r="K106" s="212"/>
      <c r="L106" s="212"/>
      <c r="M106" s="212"/>
      <c r="N106" s="212"/>
      <c r="O106" s="212"/>
      <c r="P106" s="212"/>
      <c r="Q106" s="212"/>
      <c r="R106" s="212"/>
      <c r="S106" s="212"/>
      <c r="T106" s="212"/>
    </row>
    <row r="107" spans="1:20" ht="25.5" x14ac:dyDescent="0.35">
      <c r="A107" s="212"/>
      <c r="B107" s="212"/>
      <c r="C107" s="212"/>
      <c r="D107" s="212"/>
      <c r="E107" s="212"/>
      <c r="F107" s="212"/>
      <c r="G107" s="212"/>
      <c r="H107" s="212"/>
      <c r="I107" s="212"/>
      <c r="J107" s="212"/>
      <c r="K107" s="212"/>
      <c r="L107" s="212"/>
      <c r="M107" s="212"/>
      <c r="N107" s="212"/>
      <c r="O107" s="212"/>
      <c r="P107" s="212"/>
      <c r="Q107" s="212"/>
      <c r="R107" s="212"/>
      <c r="S107" s="212"/>
      <c r="T107" s="212"/>
    </row>
    <row r="108" spans="1:20" ht="25.5" x14ac:dyDescent="0.35">
      <c r="A108" s="212"/>
      <c r="B108" s="212"/>
      <c r="C108" s="212"/>
      <c r="D108" s="212"/>
      <c r="E108" s="212"/>
      <c r="F108" s="212"/>
      <c r="G108" s="212"/>
      <c r="H108" s="212"/>
      <c r="I108" s="212"/>
      <c r="J108" s="212"/>
      <c r="K108" s="212"/>
      <c r="L108" s="212"/>
      <c r="M108" s="212"/>
      <c r="N108" s="212"/>
      <c r="O108" s="212"/>
      <c r="P108" s="212"/>
      <c r="Q108" s="212"/>
      <c r="R108" s="212"/>
      <c r="S108" s="212"/>
      <c r="T108" s="212"/>
    </row>
    <row r="109" spans="1:20" ht="25.5" x14ac:dyDescent="0.35">
      <c r="A109" s="212"/>
      <c r="B109" s="212"/>
      <c r="C109" s="212"/>
      <c r="D109" s="212"/>
      <c r="E109" s="212"/>
      <c r="F109" s="212"/>
      <c r="G109" s="212"/>
      <c r="H109" s="212"/>
      <c r="I109" s="212"/>
      <c r="J109" s="212"/>
      <c r="K109" s="212"/>
      <c r="L109" s="212"/>
      <c r="M109" s="212"/>
      <c r="N109" s="212"/>
      <c r="O109" s="212"/>
      <c r="P109" s="212"/>
      <c r="Q109" s="212"/>
      <c r="R109" s="212"/>
      <c r="S109" s="212"/>
      <c r="T109" s="212"/>
    </row>
    <row r="110" spans="1:20" ht="25.5" x14ac:dyDescent="0.35">
      <c r="A110" s="212"/>
      <c r="B110" s="212"/>
      <c r="C110" s="212"/>
      <c r="D110" s="212"/>
      <c r="E110" s="212"/>
      <c r="F110" s="212"/>
      <c r="G110" s="212"/>
      <c r="H110" s="212"/>
      <c r="I110" s="212"/>
      <c r="J110" s="212"/>
      <c r="K110" s="212"/>
      <c r="L110" s="212"/>
      <c r="M110" s="212"/>
      <c r="N110" s="212"/>
      <c r="O110" s="212"/>
      <c r="P110" s="212"/>
      <c r="Q110" s="212"/>
      <c r="R110" s="212"/>
      <c r="S110" s="212"/>
      <c r="T110" s="212"/>
    </row>
    <row r="111" spans="1:20" ht="25.5" x14ac:dyDescent="0.35">
      <c r="A111" s="212"/>
      <c r="B111" s="212"/>
      <c r="C111" s="212"/>
      <c r="D111" s="212"/>
      <c r="E111" s="212"/>
      <c r="F111" s="212"/>
      <c r="G111" s="212"/>
      <c r="H111" s="212"/>
      <c r="I111" s="212"/>
      <c r="J111" s="212"/>
      <c r="K111" s="212"/>
      <c r="L111" s="212"/>
      <c r="M111" s="212"/>
      <c r="N111" s="212"/>
      <c r="O111" s="212"/>
      <c r="P111" s="212"/>
      <c r="Q111" s="212"/>
      <c r="R111" s="212"/>
      <c r="S111" s="212"/>
      <c r="T111" s="212"/>
    </row>
    <row r="112" spans="1:20" ht="25.5" x14ac:dyDescent="0.35">
      <c r="A112" s="212"/>
      <c r="B112" s="212"/>
      <c r="C112" s="212"/>
      <c r="D112" s="212"/>
      <c r="E112" s="212"/>
      <c r="F112" s="212"/>
      <c r="G112" s="212"/>
      <c r="H112" s="212"/>
      <c r="I112" s="212"/>
      <c r="J112" s="212"/>
      <c r="K112" s="212"/>
      <c r="L112" s="212"/>
      <c r="M112" s="212"/>
      <c r="N112" s="212"/>
      <c r="O112" s="212"/>
      <c r="P112" s="212"/>
      <c r="Q112" s="212"/>
      <c r="R112" s="212"/>
      <c r="S112" s="212"/>
      <c r="T112" s="212"/>
    </row>
    <row r="113" spans="1:20" ht="25.5" x14ac:dyDescent="0.35">
      <c r="A113" s="212"/>
      <c r="B113" s="212"/>
      <c r="C113" s="212"/>
      <c r="D113" s="212"/>
      <c r="E113" s="212"/>
      <c r="F113" s="212"/>
      <c r="G113" s="212"/>
      <c r="H113" s="212"/>
      <c r="I113" s="212"/>
      <c r="J113" s="212"/>
      <c r="K113" s="212"/>
      <c r="L113" s="212"/>
      <c r="M113" s="212"/>
      <c r="N113" s="212"/>
      <c r="O113" s="212"/>
      <c r="P113" s="212"/>
      <c r="Q113" s="212"/>
      <c r="R113" s="212"/>
      <c r="S113" s="212"/>
      <c r="T113" s="212"/>
    </row>
    <row r="114" spans="1:20" ht="25.5" x14ac:dyDescent="0.35">
      <c r="A114" s="212"/>
      <c r="B114" s="212"/>
      <c r="C114" s="212"/>
      <c r="D114" s="212"/>
      <c r="E114" s="212"/>
      <c r="F114" s="212"/>
      <c r="G114" s="212"/>
      <c r="H114" s="212"/>
      <c r="I114" s="212"/>
      <c r="J114" s="212"/>
      <c r="K114" s="212"/>
      <c r="L114" s="212"/>
      <c r="M114" s="212"/>
      <c r="N114" s="212"/>
      <c r="O114" s="212"/>
      <c r="P114" s="212"/>
      <c r="Q114" s="212"/>
      <c r="R114" s="212"/>
      <c r="S114" s="212"/>
      <c r="T114" s="212"/>
    </row>
    <row r="115" spans="1:20" ht="25.5" x14ac:dyDescent="0.35">
      <c r="A115" s="212"/>
      <c r="B115" s="212"/>
      <c r="C115" s="212"/>
      <c r="D115" s="212"/>
      <c r="E115" s="212"/>
      <c r="F115" s="212"/>
      <c r="G115" s="212"/>
      <c r="H115" s="212"/>
      <c r="I115" s="212"/>
      <c r="J115" s="212"/>
      <c r="K115" s="212"/>
      <c r="L115" s="212"/>
      <c r="M115" s="212"/>
      <c r="N115" s="212"/>
      <c r="O115" s="212"/>
      <c r="P115" s="212"/>
      <c r="Q115" s="212"/>
      <c r="R115" s="212"/>
      <c r="S115" s="212"/>
      <c r="T115" s="212"/>
    </row>
    <row r="116" spans="1:20" ht="25.5" x14ac:dyDescent="0.35">
      <c r="A116" s="212"/>
      <c r="B116" s="212"/>
      <c r="C116" s="212"/>
      <c r="D116" s="212"/>
      <c r="E116" s="212"/>
      <c r="F116" s="212"/>
      <c r="G116" s="212"/>
      <c r="H116" s="212"/>
      <c r="I116" s="212"/>
      <c r="J116" s="212"/>
      <c r="K116" s="212"/>
      <c r="L116" s="212"/>
      <c r="M116" s="212"/>
      <c r="N116" s="212"/>
      <c r="O116" s="212"/>
      <c r="P116" s="212"/>
      <c r="Q116" s="212"/>
      <c r="R116" s="212"/>
      <c r="S116" s="212"/>
      <c r="T116" s="212"/>
    </row>
    <row r="117" spans="1:20" ht="25.5" x14ac:dyDescent="0.35">
      <c r="A117" s="212"/>
      <c r="B117" s="212"/>
      <c r="C117" s="212"/>
      <c r="D117" s="212"/>
      <c r="E117" s="212"/>
      <c r="F117" s="212"/>
      <c r="G117" s="212"/>
      <c r="H117" s="212"/>
      <c r="I117" s="212"/>
      <c r="J117" s="212"/>
      <c r="K117" s="212"/>
      <c r="L117" s="212"/>
      <c r="M117" s="212"/>
      <c r="N117" s="212"/>
      <c r="O117" s="212"/>
      <c r="P117" s="212"/>
      <c r="Q117" s="212"/>
      <c r="R117" s="212"/>
      <c r="S117" s="212"/>
      <c r="T117" s="212"/>
    </row>
    <row r="118" spans="1:20" ht="25.5" x14ac:dyDescent="0.35">
      <c r="A118" s="212"/>
      <c r="B118" s="212"/>
      <c r="C118" s="212"/>
      <c r="D118" s="212"/>
      <c r="E118" s="212"/>
      <c r="F118" s="212"/>
      <c r="G118" s="212"/>
      <c r="H118" s="212"/>
      <c r="I118" s="212"/>
      <c r="J118" s="212"/>
      <c r="K118" s="212"/>
      <c r="L118" s="212"/>
      <c r="M118" s="212"/>
      <c r="N118" s="212"/>
      <c r="O118" s="212"/>
      <c r="P118" s="212"/>
      <c r="Q118" s="212"/>
      <c r="R118" s="212"/>
      <c r="S118" s="212"/>
      <c r="T118" s="212"/>
    </row>
    <row r="119" spans="1:20" ht="25.5" x14ac:dyDescent="0.35">
      <c r="A119" s="212"/>
      <c r="B119" s="212"/>
      <c r="C119" s="212"/>
      <c r="D119" s="212"/>
      <c r="E119" s="212"/>
      <c r="F119" s="212"/>
      <c r="G119" s="212"/>
      <c r="H119" s="212"/>
      <c r="I119" s="212"/>
      <c r="J119" s="212"/>
      <c r="K119" s="212"/>
      <c r="L119" s="212"/>
      <c r="M119" s="212"/>
      <c r="N119" s="212"/>
      <c r="O119" s="212"/>
      <c r="P119" s="212"/>
      <c r="Q119" s="212"/>
      <c r="R119" s="212"/>
      <c r="S119" s="212"/>
      <c r="T119" s="212"/>
    </row>
    <row r="120" spans="1:20" ht="25.5" x14ac:dyDescent="0.35">
      <c r="A120" s="212"/>
      <c r="B120" s="212"/>
      <c r="C120" s="212"/>
      <c r="D120" s="212"/>
      <c r="E120" s="212"/>
      <c r="F120" s="212"/>
      <c r="G120" s="212"/>
      <c r="H120" s="212"/>
      <c r="I120" s="212"/>
      <c r="J120" s="212"/>
      <c r="K120" s="212"/>
      <c r="L120" s="212"/>
      <c r="M120" s="212"/>
      <c r="N120" s="212"/>
      <c r="O120" s="212"/>
      <c r="P120" s="212"/>
      <c r="Q120" s="212"/>
      <c r="R120" s="212"/>
      <c r="S120" s="212"/>
      <c r="T120" s="212"/>
    </row>
    <row r="121" spans="1:20" ht="25.5" x14ac:dyDescent="0.35">
      <c r="A121" s="212"/>
      <c r="B121" s="212"/>
      <c r="C121" s="212"/>
      <c r="D121" s="212"/>
      <c r="E121" s="212"/>
      <c r="F121" s="212"/>
      <c r="G121" s="212"/>
      <c r="H121" s="212"/>
      <c r="I121" s="212"/>
      <c r="J121" s="212"/>
      <c r="K121" s="212"/>
      <c r="L121" s="212"/>
      <c r="M121" s="212"/>
      <c r="N121" s="212"/>
      <c r="O121" s="212"/>
      <c r="P121" s="212"/>
      <c r="Q121" s="212"/>
      <c r="R121" s="212"/>
      <c r="S121" s="212"/>
      <c r="T121" s="212"/>
    </row>
    <row r="122" spans="1:20" ht="25.5" x14ac:dyDescent="0.35">
      <c r="A122" s="212"/>
      <c r="B122" s="212"/>
      <c r="C122" s="212"/>
      <c r="D122" s="212"/>
      <c r="E122" s="212"/>
      <c r="F122" s="212"/>
      <c r="G122" s="212"/>
      <c r="H122" s="212"/>
      <c r="I122" s="212"/>
      <c r="J122" s="212"/>
      <c r="K122" s="212"/>
      <c r="L122" s="212"/>
      <c r="M122" s="212"/>
      <c r="N122" s="212"/>
      <c r="O122" s="212"/>
      <c r="P122" s="212"/>
      <c r="Q122" s="212"/>
      <c r="R122" s="212"/>
      <c r="S122" s="212"/>
      <c r="T122" s="212"/>
    </row>
    <row r="123" spans="1:20" ht="25.5" x14ac:dyDescent="0.35">
      <c r="A123" s="212"/>
      <c r="B123" s="212"/>
      <c r="C123" s="212"/>
      <c r="D123" s="212"/>
      <c r="E123" s="212"/>
      <c r="F123" s="212"/>
      <c r="G123" s="212"/>
      <c r="H123" s="212"/>
      <c r="I123" s="212"/>
      <c r="J123" s="212"/>
      <c r="K123" s="212"/>
      <c r="L123" s="212"/>
      <c r="M123" s="212"/>
      <c r="N123" s="212"/>
      <c r="O123" s="212"/>
      <c r="P123" s="212"/>
      <c r="Q123" s="212"/>
      <c r="R123" s="212"/>
      <c r="S123" s="212"/>
      <c r="T123" s="212"/>
    </row>
    <row r="124" spans="1:20" ht="25.5" x14ac:dyDescent="0.35">
      <c r="A124" s="212"/>
      <c r="B124" s="212"/>
      <c r="C124" s="212"/>
      <c r="D124" s="212"/>
      <c r="E124" s="212"/>
      <c r="F124" s="212"/>
      <c r="G124" s="212"/>
      <c r="H124" s="212"/>
      <c r="I124" s="212"/>
      <c r="J124" s="212"/>
      <c r="K124" s="212"/>
      <c r="L124" s="212"/>
      <c r="M124" s="212"/>
      <c r="N124" s="212"/>
      <c r="O124" s="212"/>
      <c r="P124" s="212"/>
      <c r="Q124" s="212"/>
      <c r="R124" s="212"/>
      <c r="S124" s="212"/>
      <c r="T124" s="212"/>
    </row>
    <row r="125" spans="1:20" ht="25.5" x14ac:dyDescent="0.35">
      <c r="A125" s="212"/>
      <c r="B125" s="212"/>
      <c r="C125" s="212"/>
      <c r="D125" s="212"/>
      <c r="E125" s="212"/>
      <c r="F125" s="212"/>
      <c r="G125" s="212"/>
      <c r="H125" s="212"/>
      <c r="I125" s="212"/>
      <c r="J125" s="212"/>
      <c r="K125" s="212"/>
      <c r="L125" s="212"/>
      <c r="M125" s="212"/>
      <c r="N125" s="212"/>
      <c r="O125" s="212"/>
      <c r="P125" s="212"/>
      <c r="Q125" s="212"/>
      <c r="R125" s="212"/>
      <c r="S125" s="212"/>
      <c r="T125" s="212"/>
    </row>
    <row r="126" spans="1:20" ht="25.5" x14ac:dyDescent="0.35">
      <c r="A126" s="212"/>
      <c r="B126" s="212"/>
      <c r="C126" s="212"/>
      <c r="D126" s="212"/>
      <c r="E126" s="212"/>
      <c r="F126" s="212"/>
      <c r="G126" s="212"/>
      <c r="H126" s="212"/>
      <c r="I126" s="212"/>
      <c r="J126" s="212"/>
      <c r="K126" s="212"/>
      <c r="L126" s="212"/>
      <c r="M126" s="212"/>
      <c r="N126" s="212"/>
      <c r="O126" s="212"/>
      <c r="P126" s="212"/>
      <c r="Q126" s="212"/>
      <c r="R126" s="212"/>
      <c r="S126" s="212"/>
      <c r="T126" s="212"/>
    </row>
    <row r="127" spans="1:20" ht="25.5" x14ac:dyDescent="0.35">
      <c r="A127" s="212"/>
      <c r="B127" s="212"/>
      <c r="C127" s="212"/>
      <c r="D127" s="212"/>
      <c r="E127" s="212"/>
      <c r="F127" s="212"/>
      <c r="G127" s="212"/>
      <c r="H127" s="212"/>
      <c r="I127" s="212"/>
      <c r="J127" s="212"/>
      <c r="K127" s="212"/>
      <c r="L127" s="212"/>
      <c r="M127" s="212"/>
      <c r="N127" s="212"/>
      <c r="O127" s="212"/>
      <c r="P127" s="212"/>
      <c r="Q127" s="212"/>
      <c r="R127" s="212"/>
      <c r="S127" s="212"/>
      <c r="T127" s="212"/>
    </row>
    <row r="128" spans="1:20" ht="25.5" x14ac:dyDescent="0.35">
      <c r="A128" s="212"/>
      <c r="B128" s="212"/>
      <c r="C128" s="212"/>
      <c r="D128" s="212"/>
      <c r="E128" s="212"/>
      <c r="F128" s="212"/>
      <c r="G128" s="212"/>
      <c r="H128" s="212"/>
      <c r="I128" s="212"/>
      <c r="J128" s="212"/>
      <c r="K128" s="212"/>
      <c r="L128" s="212"/>
      <c r="M128" s="212"/>
      <c r="N128" s="212"/>
      <c r="O128" s="212"/>
      <c r="P128" s="212"/>
      <c r="Q128" s="212"/>
      <c r="R128" s="212"/>
      <c r="S128" s="212"/>
      <c r="T128" s="212"/>
    </row>
    <row r="129" spans="1:20" ht="25.5" x14ac:dyDescent="0.35">
      <c r="A129" s="212"/>
      <c r="B129" s="212"/>
      <c r="C129" s="212"/>
      <c r="D129" s="212"/>
      <c r="E129" s="212"/>
      <c r="F129" s="212"/>
      <c r="G129" s="212"/>
      <c r="H129" s="212"/>
      <c r="I129" s="212"/>
      <c r="J129" s="212"/>
      <c r="K129" s="212"/>
      <c r="L129" s="212"/>
      <c r="M129" s="212"/>
      <c r="N129" s="212"/>
      <c r="O129" s="212"/>
      <c r="P129" s="212"/>
      <c r="Q129" s="212"/>
      <c r="R129" s="212"/>
      <c r="S129" s="212"/>
      <c r="T129" s="212"/>
    </row>
    <row r="130" spans="1:20" ht="25.5" x14ac:dyDescent="0.35">
      <c r="A130" s="212"/>
      <c r="B130" s="212"/>
      <c r="C130" s="212"/>
      <c r="D130" s="212"/>
      <c r="E130" s="212"/>
      <c r="F130" s="212"/>
      <c r="G130" s="212"/>
      <c r="H130" s="212"/>
      <c r="I130" s="212"/>
      <c r="J130" s="212"/>
      <c r="K130" s="212"/>
      <c r="L130" s="212"/>
      <c r="M130" s="212"/>
      <c r="N130" s="212"/>
      <c r="O130" s="212"/>
      <c r="P130" s="212"/>
      <c r="Q130" s="212"/>
      <c r="R130" s="212"/>
      <c r="S130" s="212"/>
      <c r="T130" s="212"/>
    </row>
    <row r="131" spans="1:20" ht="25.5" x14ac:dyDescent="0.35">
      <c r="A131" s="212"/>
      <c r="B131" s="212"/>
      <c r="C131" s="212"/>
      <c r="D131" s="212"/>
      <c r="E131" s="212"/>
      <c r="F131" s="212"/>
      <c r="G131" s="212"/>
      <c r="H131" s="212"/>
      <c r="I131" s="212"/>
      <c r="J131" s="212"/>
      <c r="K131" s="212"/>
      <c r="L131" s="212"/>
      <c r="M131" s="212"/>
      <c r="N131" s="212"/>
      <c r="O131" s="212"/>
      <c r="P131" s="212"/>
      <c r="Q131" s="212"/>
      <c r="R131" s="212"/>
      <c r="S131" s="212"/>
      <c r="T131" s="212"/>
    </row>
  </sheetData>
  <sheetProtection password="D13B" sheet="1" objects="1" scenarios="1"/>
  <phoneticPr fontId="2" type="noConversion"/>
  <printOptions horizontalCentered="1" verticalCentered="1"/>
  <pageMargins left="0.75" right="0.75" top="1" bottom="2.12" header="0.5" footer="0.5"/>
  <pageSetup orientation="portrait" r:id="rId1"/>
  <headerFooter alignWithMargins="0">
    <oddFooter>&amp;R&amp;"Times New Roman,Bold"&amp;11Version: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39997558519241921"/>
    <pageSetUpPr fitToPage="1"/>
  </sheetPr>
  <dimension ref="A1:S151"/>
  <sheetViews>
    <sheetView workbookViewId="0">
      <selection activeCell="A4" sqref="A4"/>
    </sheetView>
  </sheetViews>
  <sheetFormatPr defaultRowHeight="12.75" x14ac:dyDescent="0.2"/>
  <cols>
    <col min="1" max="1" width="55.7109375" style="528" customWidth="1"/>
    <col min="2" max="2" width="16.85546875" style="539" customWidth="1"/>
    <col min="3" max="3" width="13.85546875" style="528" customWidth="1"/>
    <col min="4" max="4" width="12.42578125" style="528" customWidth="1"/>
    <col min="5" max="5" width="12.7109375" style="528" customWidth="1"/>
    <col min="6" max="6" width="19.85546875" style="528" customWidth="1"/>
    <col min="7" max="16384" width="9.140625" style="528"/>
  </cols>
  <sheetData>
    <row r="1" spans="1:19" ht="15.75" x14ac:dyDescent="0.25">
      <c r="A1" s="525" t="s">
        <v>1036</v>
      </c>
      <c r="B1" s="526"/>
      <c r="C1" s="526"/>
      <c r="D1" s="526"/>
      <c r="E1" s="526" t="s">
        <v>426</v>
      </c>
      <c r="F1" s="527"/>
      <c r="G1" s="527"/>
      <c r="H1" s="527"/>
      <c r="I1" s="527"/>
      <c r="J1" s="527"/>
      <c r="K1" s="527"/>
      <c r="L1" s="527"/>
      <c r="M1" s="527"/>
      <c r="N1" s="527"/>
      <c r="O1" s="527"/>
      <c r="P1" s="527"/>
      <c r="Q1" s="527"/>
      <c r="R1" s="526"/>
      <c r="S1" s="526"/>
    </row>
    <row r="2" spans="1:19" ht="15.75" x14ac:dyDescent="0.25">
      <c r="A2" s="525" t="s">
        <v>805</v>
      </c>
      <c r="B2" s="526"/>
      <c r="C2" s="526"/>
      <c r="D2" s="526"/>
      <c r="E2" s="526"/>
      <c r="F2" s="527"/>
      <c r="G2" s="527"/>
      <c r="H2" s="527"/>
      <c r="I2" s="527"/>
      <c r="J2" s="527"/>
      <c r="K2" s="527"/>
      <c r="L2" s="527"/>
      <c r="M2" s="527"/>
      <c r="N2" s="527"/>
      <c r="O2" s="527"/>
      <c r="P2" s="527"/>
      <c r="Q2" s="527"/>
      <c r="R2" s="526"/>
      <c r="S2" s="526"/>
    </row>
    <row r="3" spans="1:19" ht="18.75" customHeight="1" x14ac:dyDescent="0.25">
      <c r="A3" s="525" t="s">
        <v>443</v>
      </c>
      <c r="B3" s="526"/>
      <c r="C3" s="526"/>
      <c r="D3" s="526"/>
      <c r="E3" s="526"/>
      <c r="F3" s="527"/>
      <c r="G3" s="527"/>
      <c r="H3" s="527"/>
      <c r="I3" s="527"/>
      <c r="J3" s="527"/>
      <c r="K3" s="527"/>
      <c r="L3" s="527"/>
      <c r="M3" s="527"/>
      <c r="N3" s="527"/>
      <c r="O3" s="527"/>
      <c r="P3" s="527"/>
      <c r="Q3" s="527"/>
      <c r="R3" s="526"/>
      <c r="S3" s="526"/>
    </row>
    <row r="4" spans="1:19" ht="18.75" customHeight="1" x14ac:dyDescent="0.25">
      <c r="A4" s="527"/>
      <c r="B4" s="527"/>
      <c r="C4" s="526"/>
      <c r="D4" s="526"/>
      <c r="E4" s="526"/>
      <c r="F4" s="527"/>
      <c r="G4" s="527"/>
      <c r="H4" s="527"/>
      <c r="I4" s="527"/>
      <c r="J4" s="527"/>
      <c r="K4" s="527"/>
      <c r="L4" s="527"/>
      <c r="M4" s="527"/>
      <c r="N4" s="527"/>
      <c r="O4" s="527"/>
      <c r="P4" s="527"/>
      <c r="Q4" s="527"/>
      <c r="R4" s="526"/>
      <c r="S4" s="526"/>
    </row>
    <row r="5" spans="1:19" ht="18.75" customHeight="1" thickBot="1" x14ac:dyDescent="0.3">
      <c r="A5" s="527"/>
      <c r="B5" s="527"/>
      <c r="C5" s="526"/>
      <c r="D5" s="526" t="s">
        <v>221</v>
      </c>
      <c r="E5" s="565">
        <f>'1 Provider Data'!$B$11</f>
        <v>0</v>
      </c>
      <c r="F5" s="527"/>
      <c r="G5" s="527"/>
      <c r="H5" s="527"/>
      <c r="I5" s="527"/>
      <c r="J5" s="527"/>
      <c r="K5" s="527"/>
      <c r="L5" s="527"/>
      <c r="M5" s="527"/>
      <c r="N5" s="527"/>
      <c r="O5" s="527"/>
      <c r="P5" s="527"/>
      <c r="Q5" s="527"/>
      <c r="R5" s="526"/>
      <c r="S5" s="526"/>
    </row>
    <row r="6" spans="1:19" ht="18.75" customHeight="1" thickBot="1" x14ac:dyDescent="0.3">
      <c r="A6" s="720" t="s">
        <v>1162</v>
      </c>
      <c r="B6" s="527"/>
      <c r="C6" s="526"/>
      <c r="D6" s="526" t="s">
        <v>1034</v>
      </c>
      <c r="E6" s="566">
        <f>'1 Provider Data'!$B$12</f>
        <v>0</v>
      </c>
      <c r="F6" s="527"/>
      <c r="G6" s="527"/>
      <c r="H6" s="527"/>
      <c r="I6" s="527"/>
      <c r="J6" s="527"/>
      <c r="K6" s="527"/>
      <c r="L6" s="527"/>
      <c r="M6" s="527"/>
      <c r="N6" s="527"/>
      <c r="O6" s="527"/>
      <c r="P6" s="527"/>
      <c r="Q6" s="527"/>
      <c r="R6" s="526"/>
      <c r="S6" s="526"/>
    </row>
    <row r="7" spans="1:19" ht="18.75" customHeight="1" x14ac:dyDescent="0.25">
      <c r="A7" s="527"/>
      <c r="B7" s="527"/>
      <c r="C7" s="526"/>
      <c r="D7" s="526" t="s">
        <v>222</v>
      </c>
      <c r="E7" s="567">
        <f>'1 Provider Data'!$B$7</f>
        <v>41455</v>
      </c>
      <c r="F7" s="527"/>
      <c r="G7" s="527"/>
      <c r="H7" s="527"/>
      <c r="I7" s="527"/>
      <c r="J7" s="527"/>
      <c r="K7" s="527"/>
      <c r="L7" s="527"/>
      <c r="M7" s="527"/>
      <c r="N7" s="527"/>
      <c r="O7" s="527"/>
      <c r="P7" s="527"/>
      <c r="Q7" s="527"/>
      <c r="R7" s="526"/>
      <c r="S7" s="526"/>
    </row>
    <row r="8" spans="1:19" ht="18.75" customHeight="1" x14ac:dyDescent="0.25">
      <c r="A8" s="527"/>
      <c r="B8" s="527"/>
      <c r="C8" s="526"/>
      <c r="D8" s="526"/>
      <c r="E8" s="526"/>
      <c r="F8" s="527"/>
      <c r="G8" s="527"/>
      <c r="H8" s="527"/>
      <c r="I8" s="527"/>
      <c r="J8" s="527"/>
      <c r="K8" s="527"/>
      <c r="L8" s="527"/>
      <c r="M8" s="527"/>
      <c r="N8" s="527"/>
      <c r="O8" s="527"/>
      <c r="P8" s="527"/>
      <c r="Q8" s="527"/>
      <c r="R8" s="526"/>
      <c r="S8" s="526"/>
    </row>
    <row r="9" spans="1:19" ht="18.75" customHeight="1" thickBot="1" x14ac:dyDescent="0.3">
      <c r="B9" s="528"/>
      <c r="C9" s="526"/>
      <c r="D9" s="526"/>
      <c r="E9" s="526"/>
      <c r="F9" s="527"/>
      <c r="G9" s="527"/>
      <c r="H9" s="527"/>
      <c r="I9" s="527"/>
      <c r="J9" s="527"/>
      <c r="K9" s="527"/>
      <c r="L9" s="527"/>
      <c r="M9" s="527"/>
      <c r="N9" s="527"/>
      <c r="O9" s="527"/>
      <c r="P9" s="527"/>
      <c r="Q9" s="527"/>
      <c r="R9" s="526"/>
      <c r="S9" s="526"/>
    </row>
    <row r="10" spans="1:19" ht="18.75" customHeight="1" thickBot="1" x14ac:dyDescent="0.3">
      <c r="A10" s="529" t="s">
        <v>755</v>
      </c>
      <c r="B10" s="530">
        <v>41162</v>
      </c>
      <c r="C10" s="531">
        <v>41250</v>
      </c>
      <c r="D10" s="530">
        <v>41339</v>
      </c>
      <c r="E10" s="532" t="s">
        <v>444</v>
      </c>
      <c r="F10" s="527"/>
      <c r="G10" s="527"/>
      <c r="H10" s="527"/>
      <c r="I10" s="527"/>
      <c r="J10" s="527"/>
      <c r="K10" s="527"/>
      <c r="L10" s="527"/>
      <c r="M10" s="527"/>
      <c r="N10" s="527"/>
      <c r="O10" s="527"/>
      <c r="P10" s="527"/>
      <c r="Q10" s="527"/>
      <c r="R10" s="526"/>
      <c r="S10" s="526"/>
    </row>
    <row r="11" spans="1:19" ht="18.75" customHeight="1" x14ac:dyDescent="0.25">
      <c r="A11" s="533" t="s">
        <v>756</v>
      </c>
      <c r="B11" s="764">
        <f>E5</f>
        <v>0</v>
      </c>
      <c r="C11" s="765"/>
      <c r="D11" s="765"/>
      <c r="E11" s="766"/>
      <c r="F11" s="527"/>
      <c r="G11" s="527"/>
      <c r="H11" s="527"/>
      <c r="I11" s="527"/>
      <c r="J11" s="527"/>
      <c r="K11" s="527"/>
      <c r="L11" s="527"/>
      <c r="M11" s="527"/>
      <c r="N11" s="527"/>
      <c r="O11" s="527"/>
      <c r="P11" s="527"/>
      <c r="Q11" s="527"/>
      <c r="R11" s="526"/>
      <c r="S11" s="526"/>
    </row>
    <row r="12" spans="1:19" ht="18.75" customHeight="1" x14ac:dyDescent="0.25">
      <c r="A12" s="534" t="s">
        <v>754</v>
      </c>
      <c r="B12" s="721"/>
      <c r="C12" s="722"/>
      <c r="D12" s="722"/>
      <c r="E12" s="564">
        <f>SUM(B12:D12)</f>
        <v>0</v>
      </c>
      <c r="F12" s="527"/>
      <c r="G12" s="527"/>
      <c r="H12" s="527"/>
      <c r="I12" s="527"/>
      <c r="J12" s="527"/>
      <c r="K12" s="527"/>
      <c r="L12" s="527"/>
      <c r="M12" s="527"/>
      <c r="N12" s="527"/>
      <c r="O12" s="527"/>
      <c r="P12" s="527"/>
      <c r="Q12" s="527"/>
      <c r="R12" s="526"/>
      <c r="S12" s="526"/>
    </row>
    <row r="13" spans="1:19" ht="18.75" customHeight="1" x14ac:dyDescent="0.25">
      <c r="A13" s="535" t="s">
        <v>750</v>
      </c>
      <c r="B13" s="721"/>
      <c r="C13" s="722"/>
      <c r="D13" s="722"/>
      <c r="E13" s="564">
        <f>IF($E$12&gt;0,SUM(B13:D13)/$E$12,0)</f>
        <v>0</v>
      </c>
      <c r="F13" s="527"/>
      <c r="G13" s="527"/>
      <c r="H13" s="527"/>
      <c r="I13" s="527"/>
      <c r="J13" s="527"/>
      <c r="K13" s="527"/>
      <c r="L13" s="527"/>
      <c r="M13" s="527"/>
      <c r="N13" s="527"/>
      <c r="O13" s="527"/>
      <c r="P13" s="527"/>
      <c r="Q13" s="527"/>
      <c r="R13" s="526"/>
      <c r="S13" s="526"/>
    </row>
    <row r="14" spans="1:19" ht="18.75" customHeight="1" x14ac:dyDescent="0.25">
      <c r="A14" s="536" t="s">
        <v>751</v>
      </c>
      <c r="B14" s="721"/>
      <c r="C14" s="722"/>
      <c r="D14" s="722"/>
      <c r="E14" s="564">
        <f>IF($E$12&gt;0,SUM(B14:D14)/$E$12,0)</f>
        <v>0</v>
      </c>
      <c r="F14" s="527"/>
      <c r="G14" s="527"/>
      <c r="H14" s="527"/>
      <c r="I14" s="527"/>
      <c r="J14" s="527"/>
      <c r="K14" s="527"/>
      <c r="L14" s="527"/>
      <c r="M14" s="527"/>
      <c r="N14" s="527"/>
      <c r="O14" s="527"/>
      <c r="P14" s="527"/>
      <c r="Q14" s="527"/>
      <c r="R14" s="526"/>
      <c r="S14" s="526"/>
    </row>
    <row r="15" spans="1:19" ht="18.75" customHeight="1" x14ac:dyDescent="0.25">
      <c r="A15" s="536" t="s">
        <v>752</v>
      </c>
      <c r="B15" s="721"/>
      <c r="C15" s="722"/>
      <c r="D15" s="722"/>
      <c r="E15" s="564">
        <f>IF($E$12&gt;0,SUM(B15:D15)/$E$12,0)</f>
        <v>0</v>
      </c>
      <c r="F15" s="527"/>
      <c r="G15" s="527"/>
      <c r="H15" s="527"/>
      <c r="I15" s="527"/>
      <c r="J15" s="527"/>
      <c r="K15" s="527"/>
      <c r="L15" s="527"/>
      <c r="M15" s="527"/>
      <c r="N15" s="527"/>
      <c r="O15" s="527"/>
      <c r="P15" s="527"/>
      <c r="Q15" s="527"/>
      <c r="R15" s="526"/>
      <c r="S15" s="526"/>
    </row>
    <row r="16" spans="1:19" ht="18.75" customHeight="1" x14ac:dyDescent="0.25">
      <c r="A16" s="537" t="s">
        <v>753</v>
      </c>
      <c r="B16" s="538"/>
      <c r="C16" s="537"/>
      <c r="D16" s="537"/>
      <c r="E16" s="537">
        <f>IF($E$12&gt;0,SUM(B16:D16)/$E$12,0)</f>
        <v>0</v>
      </c>
      <c r="F16" s="527"/>
      <c r="G16" s="527"/>
      <c r="H16" s="527"/>
      <c r="I16" s="527"/>
      <c r="J16" s="527"/>
      <c r="K16" s="527"/>
      <c r="L16" s="527"/>
      <c r="M16" s="527"/>
      <c r="N16" s="527"/>
      <c r="O16" s="527"/>
      <c r="P16" s="527"/>
      <c r="Q16" s="527"/>
      <c r="R16" s="526"/>
      <c r="S16" s="526"/>
    </row>
    <row r="17" spans="1:19" ht="18.75" customHeight="1" x14ac:dyDescent="0.25">
      <c r="A17" s="537" t="s">
        <v>977</v>
      </c>
      <c r="B17" s="538"/>
      <c r="C17" s="537"/>
      <c r="D17" s="537"/>
      <c r="E17" s="537">
        <f>IF($E$12&gt;0,SUM(B17:D17)/$E$12,0)</f>
        <v>0</v>
      </c>
      <c r="F17" s="527"/>
      <c r="G17" s="527"/>
      <c r="H17" s="527"/>
      <c r="I17" s="527"/>
      <c r="J17" s="527"/>
      <c r="K17" s="527"/>
      <c r="L17" s="527"/>
      <c r="M17" s="527"/>
      <c r="N17" s="527"/>
      <c r="O17" s="527"/>
      <c r="P17" s="527"/>
      <c r="Q17" s="527"/>
      <c r="R17" s="526"/>
      <c r="S17" s="526"/>
    </row>
    <row r="18" spans="1:19" ht="18.75" customHeight="1" x14ac:dyDescent="0.25">
      <c r="A18" s="527"/>
      <c r="B18" s="527"/>
      <c r="C18" s="527"/>
      <c r="D18" s="527"/>
      <c r="E18" s="527"/>
      <c r="F18" s="527"/>
      <c r="G18" s="527"/>
      <c r="H18" s="527"/>
      <c r="I18" s="527"/>
      <c r="J18" s="527"/>
      <c r="K18" s="527"/>
      <c r="L18" s="527"/>
      <c r="M18" s="527"/>
      <c r="N18" s="527"/>
      <c r="O18" s="527"/>
      <c r="P18" s="527"/>
      <c r="Q18" s="527"/>
      <c r="R18" s="526"/>
      <c r="S18" s="526"/>
    </row>
    <row r="19" spans="1:19" ht="15.75" x14ac:dyDescent="0.25">
      <c r="A19" s="527"/>
      <c r="B19" s="527"/>
      <c r="C19" s="527"/>
      <c r="D19" s="527"/>
      <c r="E19" s="527"/>
      <c r="F19" s="527"/>
      <c r="G19" s="527"/>
      <c r="H19" s="527"/>
      <c r="I19" s="527"/>
      <c r="J19" s="527"/>
      <c r="K19" s="527"/>
      <c r="L19" s="527"/>
      <c r="M19" s="527"/>
      <c r="N19" s="527"/>
      <c r="O19" s="527"/>
      <c r="P19" s="527"/>
      <c r="Q19" s="527"/>
      <c r="R19" s="526"/>
      <c r="S19" s="526"/>
    </row>
    <row r="20" spans="1:19" ht="15.75" x14ac:dyDescent="0.25">
      <c r="A20" s="763" t="s">
        <v>757</v>
      </c>
      <c r="B20" s="763"/>
      <c r="C20" s="763"/>
      <c r="D20" s="763"/>
      <c r="E20" s="763"/>
      <c r="F20" s="527"/>
      <c r="G20" s="527"/>
      <c r="H20" s="527"/>
      <c r="I20" s="527"/>
      <c r="J20" s="527"/>
      <c r="K20" s="527"/>
      <c r="L20" s="527"/>
      <c r="M20" s="527"/>
      <c r="N20" s="527"/>
      <c r="O20" s="527"/>
      <c r="P20" s="527"/>
      <c r="Q20" s="527"/>
      <c r="R20" s="526"/>
      <c r="S20" s="526"/>
    </row>
    <row r="21" spans="1:19" ht="15.75" x14ac:dyDescent="0.25">
      <c r="A21" s="763"/>
      <c r="B21" s="763"/>
      <c r="C21" s="763"/>
      <c r="D21" s="763"/>
      <c r="E21" s="763"/>
      <c r="F21" s="527"/>
      <c r="G21" s="526"/>
      <c r="H21" s="526"/>
      <c r="I21" s="526"/>
      <c r="J21" s="526"/>
      <c r="K21" s="526"/>
      <c r="L21" s="526"/>
      <c r="M21" s="526"/>
      <c r="N21" s="526"/>
      <c r="O21" s="526"/>
      <c r="P21" s="526"/>
      <c r="Q21" s="526"/>
      <c r="R21" s="526"/>
      <c r="S21" s="526"/>
    </row>
    <row r="22" spans="1:19" ht="15.75" x14ac:dyDescent="0.25">
      <c r="A22" s="763"/>
      <c r="B22" s="763"/>
      <c r="C22" s="763"/>
      <c r="D22" s="763"/>
      <c r="E22" s="763"/>
      <c r="F22" s="527"/>
      <c r="G22" s="526"/>
      <c r="H22" s="526"/>
      <c r="I22" s="526"/>
      <c r="J22" s="526"/>
      <c r="K22" s="526"/>
      <c r="L22" s="526"/>
      <c r="M22" s="526"/>
      <c r="N22" s="526"/>
      <c r="O22" s="526"/>
      <c r="P22" s="526"/>
      <c r="Q22" s="526"/>
      <c r="R22" s="526"/>
      <c r="S22" s="526"/>
    </row>
    <row r="23" spans="1:19" ht="15.75" x14ac:dyDescent="0.25">
      <c r="A23" s="763"/>
      <c r="B23" s="763"/>
      <c r="C23" s="763"/>
      <c r="D23" s="763"/>
      <c r="E23" s="763"/>
      <c r="F23" s="527"/>
      <c r="G23" s="526"/>
      <c r="H23" s="526"/>
      <c r="I23" s="526"/>
      <c r="J23" s="526"/>
      <c r="K23" s="526"/>
      <c r="L23" s="526"/>
      <c r="M23" s="526"/>
      <c r="N23" s="526"/>
      <c r="O23" s="526"/>
      <c r="P23" s="526"/>
      <c r="Q23" s="526"/>
      <c r="R23" s="526"/>
      <c r="S23" s="526"/>
    </row>
    <row r="24" spans="1:19" ht="15.75" x14ac:dyDescent="0.25">
      <c r="A24" s="763"/>
      <c r="B24" s="763"/>
      <c r="C24" s="763"/>
      <c r="D24" s="763"/>
      <c r="E24" s="763"/>
      <c r="F24" s="527"/>
      <c r="G24" s="526"/>
      <c r="H24" s="526"/>
      <c r="I24" s="526"/>
      <c r="J24" s="526"/>
      <c r="K24" s="526"/>
      <c r="L24" s="526"/>
      <c r="M24" s="526"/>
      <c r="N24" s="526"/>
      <c r="O24" s="526"/>
      <c r="P24" s="526"/>
      <c r="Q24" s="526"/>
      <c r="R24" s="526"/>
      <c r="S24" s="526"/>
    </row>
    <row r="25" spans="1:19" ht="15.75" x14ac:dyDescent="0.25">
      <c r="A25" s="527"/>
      <c r="B25" s="527"/>
      <c r="C25" s="527"/>
      <c r="D25" s="527"/>
      <c r="E25" s="527"/>
      <c r="F25" s="527"/>
      <c r="G25" s="526"/>
      <c r="H25" s="526"/>
      <c r="I25" s="526"/>
      <c r="J25" s="526"/>
      <c r="K25" s="526"/>
      <c r="L25" s="526"/>
      <c r="M25" s="526"/>
      <c r="N25" s="526"/>
      <c r="O25" s="526"/>
      <c r="P25" s="526"/>
      <c r="Q25" s="526"/>
      <c r="R25" s="526"/>
      <c r="S25" s="526"/>
    </row>
    <row r="26" spans="1:19" ht="15.75" x14ac:dyDescent="0.25">
      <c r="A26" s="527"/>
      <c r="B26" s="527"/>
      <c r="C26" s="527"/>
      <c r="D26" s="527"/>
      <c r="E26" s="527"/>
      <c r="F26" s="527"/>
      <c r="G26" s="526"/>
      <c r="H26" s="526"/>
      <c r="I26" s="526"/>
      <c r="J26" s="526"/>
      <c r="K26" s="526"/>
      <c r="L26" s="526"/>
      <c r="M26" s="526"/>
      <c r="N26" s="526"/>
      <c r="O26" s="526"/>
      <c r="P26" s="526"/>
      <c r="Q26" s="526"/>
      <c r="R26" s="526"/>
      <c r="S26" s="526"/>
    </row>
    <row r="27" spans="1:19" ht="15.75" x14ac:dyDescent="0.25">
      <c r="A27" s="527"/>
      <c r="B27" s="527"/>
      <c r="C27" s="527"/>
      <c r="D27" s="527"/>
      <c r="E27" s="527"/>
      <c r="F27" s="527"/>
      <c r="G27" s="526"/>
      <c r="H27" s="526"/>
      <c r="I27" s="526"/>
      <c r="J27" s="526"/>
      <c r="K27" s="526"/>
      <c r="L27" s="526"/>
      <c r="M27" s="526"/>
      <c r="N27" s="526"/>
      <c r="O27" s="526"/>
      <c r="P27" s="526"/>
      <c r="Q27" s="526"/>
      <c r="R27" s="526"/>
      <c r="S27" s="526"/>
    </row>
    <row r="28" spans="1:19" ht="15.75" x14ac:dyDescent="0.25">
      <c r="A28" s="527"/>
      <c r="B28" s="527"/>
      <c r="C28" s="527"/>
      <c r="D28" s="527"/>
      <c r="E28" s="527"/>
      <c r="F28" s="527"/>
      <c r="G28" s="526"/>
      <c r="H28" s="526"/>
      <c r="I28" s="526"/>
      <c r="J28" s="526"/>
      <c r="K28" s="526"/>
      <c r="L28" s="526"/>
      <c r="M28" s="526"/>
      <c r="N28" s="526"/>
      <c r="O28" s="526"/>
      <c r="P28" s="526"/>
      <c r="Q28" s="526"/>
      <c r="R28" s="526"/>
      <c r="S28" s="526"/>
    </row>
    <row r="29" spans="1:19" ht="15.75" x14ac:dyDescent="0.25">
      <c r="A29" s="527"/>
      <c r="B29" s="527"/>
      <c r="C29" s="527"/>
      <c r="D29" s="527"/>
      <c r="E29" s="527"/>
      <c r="F29" s="527"/>
      <c r="G29" s="526"/>
      <c r="H29" s="526"/>
      <c r="I29" s="526"/>
      <c r="J29" s="526"/>
      <c r="K29" s="526"/>
      <c r="L29" s="526"/>
      <c r="M29" s="526"/>
      <c r="N29" s="526"/>
      <c r="O29" s="526"/>
      <c r="P29" s="526"/>
      <c r="Q29" s="526"/>
      <c r="R29" s="526"/>
      <c r="S29" s="526"/>
    </row>
    <row r="30" spans="1:19" ht="15.75" x14ac:dyDescent="0.25">
      <c r="A30" s="527"/>
      <c r="B30" s="527"/>
      <c r="C30" s="527"/>
      <c r="D30" s="527"/>
      <c r="E30" s="527"/>
      <c r="F30" s="527"/>
      <c r="G30" s="526"/>
      <c r="H30" s="526"/>
      <c r="I30" s="526"/>
      <c r="J30" s="526"/>
      <c r="K30" s="526"/>
      <c r="L30" s="526"/>
      <c r="M30" s="526"/>
      <c r="N30" s="526"/>
      <c r="O30" s="526"/>
      <c r="P30" s="526"/>
      <c r="Q30" s="526"/>
      <c r="R30" s="526"/>
      <c r="S30" s="526"/>
    </row>
    <row r="31" spans="1:19" ht="15.75" x14ac:dyDescent="0.25">
      <c r="A31" s="527"/>
      <c r="B31" s="527"/>
      <c r="C31" s="527"/>
      <c r="D31" s="527"/>
      <c r="E31" s="527"/>
      <c r="F31" s="527"/>
      <c r="G31" s="526"/>
      <c r="H31" s="526"/>
      <c r="I31" s="526"/>
      <c r="J31" s="526"/>
      <c r="K31" s="526"/>
      <c r="L31" s="526"/>
      <c r="M31" s="526"/>
      <c r="N31" s="526"/>
      <c r="O31" s="526"/>
      <c r="P31" s="526"/>
      <c r="Q31" s="526"/>
      <c r="R31" s="526"/>
      <c r="S31" s="526"/>
    </row>
    <row r="32" spans="1:19" ht="15.75" x14ac:dyDescent="0.25">
      <c r="A32" s="527"/>
      <c r="B32" s="527"/>
      <c r="C32" s="527"/>
      <c r="D32" s="527"/>
      <c r="E32" s="527"/>
      <c r="F32" s="527"/>
      <c r="G32" s="526"/>
      <c r="H32" s="526"/>
      <c r="I32" s="526"/>
      <c r="J32" s="526"/>
      <c r="K32" s="526"/>
      <c r="L32" s="526"/>
      <c r="M32" s="526"/>
      <c r="N32" s="526"/>
      <c r="O32" s="526"/>
      <c r="P32" s="526"/>
      <c r="Q32" s="526"/>
      <c r="R32" s="526"/>
      <c r="S32" s="526"/>
    </row>
    <row r="33" spans="1:19" ht="15.75" x14ac:dyDescent="0.25">
      <c r="A33" s="527"/>
      <c r="B33" s="527"/>
      <c r="C33" s="527"/>
      <c r="D33" s="527"/>
      <c r="E33" s="527"/>
      <c r="F33" s="527"/>
      <c r="G33" s="526"/>
      <c r="H33" s="526"/>
      <c r="I33" s="526"/>
      <c r="J33" s="526"/>
      <c r="K33" s="526"/>
      <c r="L33" s="526"/>
      <c r="M33" s="526"/>
      <c r="N33" s="526"/>
      <c r="O33" s="526"/>
      <c r="P33" s="526"/>
      <c r="Q33" s="526"/>
      <c r="R33" s="526"/>
      <c r="S33" s="526"/>
    </row>
    <row r="34" spans="1:19" ht="15.75" x14ac:dyDescent="0.25">
      <c r="A34" s="527"/>
      <c r="B34" s="527"/>
      <c r="C34" s="527"/>
      <c r="D34" s="527"/>
      <c r="E34" s="527"/>
      <c r="F34" s="527"/>
      <c r="G34" s="526"/>
      <c r="H34" s="526"/>
      <c r="I34" s="526"/>
      <c r="J34" s="526"/>
      <c r="K34" s="526"/>
      <c r="L34" s="526"/>
      <c r="M34" s="526"/>
      <c r="N34" s="526"/>
      <c r="O34" s="526"/>
      <c r="P34" s="526"/>
      <c r="Q34" s="526"/>
      <c r="R34" s="526"/>
      <c r="S34" s="526"/>
    </row>
    <row r="35" spans="1:19" ht="15.75" x14ac:dyDescent="0.25">
      <c r="A35" s="527"/>
      <c r="B35" s="527"/>
      <c r="C35" s="527"/>
      <c r="D35" s="527"/>
      <c r="E35" s="527"/>
      <c r="F35" s="527"/>
      <c r="G35" s="526"/>
      <c r="H35" s="526"/>
      <c r="I35" s="526"/>
      <c r="J35" s="526"/>
      <c r="K35" s="526"/>
      <c r="L35" s="526"/>
      <c r="M35" s="526"/>
      <c r="N35" s="526"/>
      <c r="O35" s="526"/>
      <c r="P35" s="526"/>
      <c r="Q35" s="526"/>
      <c r="R35" s="526"/>
      <c r="S35" s="526"/>
    </row>
    <row r="36" spans="1:19" ht="15.75" x14ac:dyDescent="0.25">
      <c r="A36" s="527"/>
      <c r="B36" s="527"/>
      <c r="C36" s="527"/>
      <c r="D36" s="527"/>
      <c r="E36" s="527"/>
      <c r="F36" s="527"/>
      <c r="G36" s="526"/>
      <c r="H36" s="526"/>
      <c r="I36" s="526"/>
      <c r="J36" s="526"/>
      <c r="K36" s="526"/>
      <c r="L36" s="526"/>
      <c r="M36" s="526"/>
      <c r="N36" s="526"/>
      <c r="O36" s="526"/>
      <c r="P36" s="526"/>
      <c r="Q36" s="526"/>
      <c r="R36" s="526"/>
      <c r="S36" s="526"/>
    </row>
    <row r="37" spans="1:19" ht="15.75" x14ac:dyDescent="0.25">
      <c r="A37" s="527"/>
      <c r="B37" s="527"/>
      <c r="C37" s="527"/>
      <c r="D37" s="527"/>
      <c r="E37" s="527"/>
      <c r="F37" s="527"/>
      <c r="G37" s="526"/>
      <c r="H37" s="526"/>
      <c r="I37" s="526"/>
      <c r="J37" s="526"/>
      <c r="K37" s="526"/>
      <c r="L37" s="526"/>
      <c r="M37" s="526"/>
      <c r="N37" s="526"/>
      <c r="O37" s="526"/>
      <c r="P37" s="526"/>
      <c r="Q37" s="526"/>
      <c r="R37" s="526"/>
      <c r="S37" s="526"/>
    </row>
    <row r="38" spans="1:19" ht="15.75" x14ac:dyDescent="0.25">
      <c r="A38" s="527"/>
      <c r="B38" s="527"/>
      <c r="C38" s="527"/>
      <c r="D38" s="527"/>
      <c r="E38" s="527"/>
      <c r="F38" s="527"/>
      <c r="G38" s="526"/>
      <c r="H38" s="526"/>
      <c r="I38" s="526"/>
      <c r="J38" s="526"/>
      <c r="K38" s="526"/>
      <c r="L38" s="526"/>
      <c r="M38" s="526"/>
      <c r="N38" s="526"/>
      <c r="O38" s="526"/>
      <c r="P38" s="526"/>
      <c r="Q38" s="526"/>
      <c r="R38" s="526"/>
      <c r="S38" s="526"/>
    </row>
    <row r="39" spans="1:19" ht="15.75" x14ac:dyDescent="0.25">
      <c r="A39" s="527"/>
      <c r="B39" s="527"/>
      <c r="C39" s="527"/>
      <c r="D39" s="527"/>
      <c r="E39" s="527"/>
      <c r="F39" s="527"/>
      <c r="G39" s="526"/>
      <c r="H39" s="526"/>
      <c r="I39" s="526"/>
      <c r="J39" s="526"/>
      <c r="K39" s="526"/>
      <c r="L39" s="526"/>
      <c r="M39" s="526"/>
      <c r="N39" s="526"/>
      <c r="O39" s="526"/>
      <c r="P39" s="526"/>
      <c r="Q39" s="526"/>
      <c r="R39" s="526"/>
      <c r="S39" s="526"/>
    </row>
    <row r="40" spans="1:19" ht="15.75" x14ac:dyDescent="0.25">
      <c r="A40" s="527"/>
      <c r="B40" s="527"/>
      <c r="C40" s="527"/>
      <c r="D40" s="527"/>
      <c r="E40" s="527"/>
      <c r="F40" s="527"/>
      <c r="G40" s="526"/>
      <c r="H40" s="526"/>
      <c r="I40" s="526"/>
      <c r="J40" s="526"/>
      <c r="K40" s="526"/>
      <c r="L40" s="526"/>
      <c r="M40" s="526"/>
      <c r="N40" s="526"/>
      <c r="O40" s="526"/>
      <c r="P40" s="526"/>
      <c r="Q40" s="526"/>
      <c r="R40" s="526"/>
      <c r="S40" s="526"/>
    </row>
    <row r="41" spans="1:19" ht="15.75" x14ac:dyDescent="0.25">
      <c r="F41" s="526"/>
      <c r="G41" s="526"/>
      <c r="H41" s="526"/>
      <c r="I41" s="526"/>
      <c r="J41" s="526"/>
      <c r="K41" s="526"/>
      <c r="L41" s="526"/>
      <c r="M41" s="526"/>
      <c r="N41" s="526"/>
      <c r="O41" s="526"/>
      <c r="P41" s="526"/>
      <c r="Q41" s="526"/>
      <c r="R41" s="526"/>
      <c r="S41" s="526"/>
    </row>
    <row r="42" spans="1:19" ht="15.75" x14ac:dyDescent="0.25">
      <c r="F42" s="526"/>
      <c r="G42" s="526"/>
      <c r="H42" s="526"/>
      <c r="I42" s="526"/>
      <c r="J42" s="526"/>
      <c r="K42" s="526"/>
      <c r="L42" s="526"/>
      <c r="M42" s="526"/>
      <c r="N42" s="526"/>
      <c r="O42" s="526"/>
      <c r="P42" s="526"/>
      <c r="Q42" s="526"/>
      <c r="R42" s="526"/>
      <c r="S42" s="526"/>
    </row>
    <row r="43" spans="1:19" ht="15.75" x14ac:dyDescent="0.25">
      <c r="F43" s="526"/>
      <c r="G43" s="526"/>
      <c r="H43" s="526"/>
      <c r="I43" s="526"/>
      <c r="J43" s="526"/>
      <c r="K43" s="526"/>
      <c r="L43" s="526"/>
      <c r="M43" s="526"/>
      <c r="N43" s="526"/>
      <c r="O43" s="526"/>
      <c r="P43" s="526"/>
      <c r="Q43" s="526"/>
      <c r="R43" s="526"/>
      <c r="S43" s="526"/>
    </row>
    <row r="44" spans="1:19" ht="15.75" x14ac:dyDescent="0.25">
      <c r="F44" s="526"/>
      <c r="G44" s="526"/>
      <c r="H44" s="526"/>
      <c r="I44" s="526"/>
      <c r="J44" s="526"/>
      <c r="K44" s="526"/>
      <c r="L44" s="526"/>
      <c r="M44" s="526"/>
      <c r="N44" s="526"/>
      <c r="O44" s="526"/>
      <c r="P44" s="526"/>
      <c r="Q44" s="526"/>
      <c r="R44" s="526"/>
      <c r="S44" s="526"/>
    </row>
    <row r="45" spans="1:19" ht="15.75" x14ac:dyDescent="0.25">
      <c r="F45" s="526"/>
      <c r="G45" s="526"/>
      <c r="H45" s="526"/>
      <c r="I45" s="526"/>
      <c r="J45" s="526"/>
      <c r="K45" s="526"/>
      <c r="L45" s="526"/>
      <c r="M45" s="526"/>
      <c r="N45" s="526"/>
      <c r="O45" s="526"/>
      <c r="P45" s="526"/>
      <c r="Q45" s="526"/>
      <c r="R45" s="526"/>
      <c r="S45" s="526"/>
    </row>
    <row r="46" spans="1:19" ht="15.75" x14ac:dyDescent="0.25">
      <c r="F46" s="526"/>
      <c r="G46" s="526"/>
      <c r="H46" s="526"/>
      <c r="I46" s="526"/>
      <c r="J46" s="526"/>
      <c r="K46" s="526"/>
      <c r="L46" s="526"/>
      <c r="M46" s="526"/>
      <c r="N46" s="526"/>
      <c r="O46" s="526"/>
      <c r="P46" s="526"/>
      <c r="Q46" s="526"/>
      <c r="R46" s="526"/>
      <c r="S46" s="526"/>
    </row>
    <row r="47" spans="1:19" ht="15.75" x14ac:dyDescent="0.25">
      <c r="F47" s="526"/>
      <c r="G47" s="526"/>
      <c r="H47" s="526"/>
      <c r="I47" s="526"/>
      <c r="J47" s="526"/>
      <c r="K47" s="526"/>
      <c r="L47" s="526"/>
      <c r="M47" s="526"/>
      <c r="N47" s="526"/>
      <c r="O47" s="526"/>
      <c r="P47" s="526"/>
      <c r="Q47" s="526"/>
      <c r="R47" s="526"/>
      <c r="S47" s="526"/>
    </row>
    <row r="48" spans="1:19" ht="15.75" x14ac:dyDescent="0.25">
      <c r="F48" s="526"/>
      <c r="G48" s="526"/>
      <c r="H48" s="526"/>
      <c r="I48" s="526"/>
      <c r="J48" s="526"/>
      <c r="K48" s="526"/>
      <c r="L48" s="526"/>
      <c r="M48" s="526"/>
      <c r="N48" s="526"/>
      <c r="O48" s="526"/>
      <c r="P48" s="526"/>
      <c r="Q48" s="526"/>
      <c r="R48" s="526"/>
      <c r="S48" s="526"/>
    </row>
    <row r="49" spans="6:19" ht="15.75" x14ac:dyDescent="0.25">
      <c r="F49" s="526"/>
      <c r="G49" s="526"/>
      <c r="H49" s="526"/>
      <c r="I49" s="526"/>
      <c r="J49" s="526"/>
      <c r="K49" s="526"/>
      <c r="L49" s="526"/>
      <c r="M49" s="526"/>
      <c r="N49" s="526"/>
      <c r="O49" s="526"/>
      <c r="P49" s="526"/>
      <c r="Q49" s="526"/>
      <c r="R49" s="526"/>
      <c r="S49" s="526"/>
    </row>
    <row r="50" spans="6:19" ht="15.75" x14ac:dyDescent="0.25">
      <c r="F50" s="526"/>
      <c r="G50" s="526"/>
      <c r="H50" s="526"/>
      <c r="I50" s="526"/>
      <c r="J50" s="526"/>
      <c r="K50" s="526"/>
      <c r="L50" s="526"/>
      <c r="M50" s="526"/>
      <c r="N50" s="526"/>
      <c r="O50" s="526"/>
      <c r="P50" s="526"/>
      <c r="Q50" s="526"/>
      <c r="R50" s="526"/>
      <c r="S50" s="526"/>
    </row>
    <row r="51" spans="6:19" ht="15.75" x14ac:dyDescent="0.25">
      <c r="F51" s="526"/>
      <c r="G51" s="526"/>
      <c r="H51" s="526"/>
      <c r="I51" s="526"/>
      <c r="J51" s="526"/>
      <c r="K51" s="526"/>
      <c r="L51" s="526"/>
      <c r="M51" s="526"/>
      <c r="N51" s="526"/>
      <c r="O51" s="526"/>
      <c r="P51" s="526"/>
      <c r="Q51" s="526"/>
      <c r="R51" s="526"/>
      <c r="S51" s="526"/>
    </row>
    <row r="52" spans="6:19" ht="15.75" x14ac:dyDescent="0.25">
      <c r="F52" s="526"/>
      <c r="G52" s="526"/>
      <c r="H52" s="526"/>
      <c r="I52" s="526"/>
      <c r="J52" s="526"/>
      <c r="K52" s="526"/>
      <c r="L52" s="526"/>
      <c r="M52" s="526"/>
      <c r="N52" s="526"/>
      <c r="O52" s="526"/>
      <c r="P52" s="526"/>
      <c r="Q52" s="526"/>
      <c r="R52" s="526"/>
      <c r="S52" s="526"/>
    </row>
    <row r="53" spans="6:19" ht="15.75" x14ac:dyDescent="0.25">
      <c r="F53" s="526"/>
      <c r="G53" s="526"/>
      <c r="H53" s="526"/>
      <c r="I53" s="526"/>
      <c r="J53" s="526"/>
      <c r="K53" s="526"/>
      <c r="L53" s="526"/>
      <c r="M53" s="526"/>
      <c r="N53" s="526"/>
      <c r="O53" s="526"/>
      <c r="P53" s="526"/>
      <c r="Q53" s="526"/>
      <c r="R53" s="526"/>
      <c r="S53" s="526"/>
    </row>
    <row r="54" spans="6:19" ht="15.75" x14ac:dyDescent="0.25">
      <c r="F54" s="526"/>
      <c r="G54" s="526"/>
      <c r="H54" s="526"/>
      <c r="I54" s="526"/>
      <c r="J54" s="526"/>
      <c r="K54" s="526"/>
      <c r="L54" s="526"/>
      <c r="M54" s="526"/>
      <c r="N54" s="526"/>
      <c r="O54" s="526"/>
      <c r="P54" s="526"/>
      <c r="Q54" s="526"/>
      <c r="R54" s="526"/>
      <c r="S54" s="526"/>
    </row>
    <row r="55" spans="6:19" ht="15.75" x14ac:dyDescent="0.25">
      <c r="F55" s="526"/>
      <c r="G55" s="526"/>
      <c r="H55" s="526"/>
      <c r="I55" s="526"/>
      <c r="J55" s="526"/>
      <c r="K55" s="526"/>
      <c r="L55" s="526"/>
      <c r="M55" s="526"/>
      <c r="N55" s="526"/>
      <c r="O55" s="526"/>
      <c r="P55" s="526"/>
      <c r="Q55" s="526"/>
      <c r="R55" s="526"/>
      <c r="S55" s="526"/>
    </row>
    <row r="56" spans="6:19" ht="15.75" x14ac:dyDescent="0.25">
      <c r="F56" s="526"/>
      <c r="G56" s="526"/>
      <c r="H56" s="526"/>
      <c r="I56" s="526"/>
      <c r="J56" s="526"/>
      <c r="K56" s="526"/>
      <c r="L56" s="526"/>
      <c r="M56" s="526"/>
      <c r="N56" s="526"/>
      <c r="O56" s="526"/>
      <c r="P56" s="526"/>
      <c r="Q56" s="526"/>
      <c r="R56" s="526"/>
      <c r="S56" s="526"/>
    </row>
    <row r="57" spans="6:19" ht="15.75" x14ac:dyDescent="0.25">
      <c r="F57" s="526"/>
      <c r="G57" s="526"/>
      <c r="H57" s="526"/>
      <c r="I57" s="526"/>
      <c r="J57" s="526"/>
      <c r="K57" s="526"/>
      <c r="L57" s="526"/>
      <c r="M57" s="526"/>
      <c r="N57" s="526"/>
      <c r="O57" s="526"/>
      <c r="P57" s="526"/>
      <c r="Q57" s="526"/>
      <c r="R57" s="526"/>
      <c r="S57" s="526"/>
    </row>
    <row r="58" spans="6:19" ht="15.75" x14ac:dyDescent="0.25">
      <c r="F58" s="526"/>
      <c r="G58" s="526"/>
      <c r="H58" s="526"/>
      <c r="I58" s="526"/>
      <c r="J58" s="526"/>
      <c r="K58" s="526"/>
      <c r="L58" s="526"/>
      <c r="M58" s="526"/>
      <c r="N58" s="526"/>
      <c r="O58" s="526"/>
      <c r="P58" s="526"/>
      <c r="Q58" s="526"/>
      <c r="R58" s="526"/>
      <c r="S58" s="526"/>
    </row>
    <row r="59" spans="6:19" ht="15.75" x14ac:dyDescent="0.25">
      <c r="F59" s="526"/>
      <c r="G59" s="526"/>
      <c r="H59" s="526"/>
      <c r="I59" s="526"/>
      <c r="J59" s="526"/>
      <c r="K59" s="526"/>
      <c r="L59" s="526"/>
      <c r="M59" s="526"/>
      <c r="N59" s="526"/>
      <c r="O59" s="526"/>
      <c r="P59" s="526"/>
      <c r="Q59" s="526"/>
      <c r="R59" s="526"/>
      <c r="S59" s="526"/>
    </row>
    <row r="60" spans="6:19" ht="15.75" x14ac:dyDescent="0.25">
      <c r="F60" s="526"/>
      <c r="G60" s="526"/>
      <c r="H60" s="526"/>
      <c r="I60" s="526"/>
      <c r="J60" s="526"/>
      <c r="K60" s="526"/>
      <c r="L60" s="526"/>
      <c r="M60" s="526"/>
      <c r="N60" s="526"/>
      <c r="O60" s="526"/>
      <c r="P60" s="526"/>
      <c r="Q60" s="526"/>
      <c r="R60" s="526"/>
      <c r="S60" s="526"/>
    </row>
    <row r="61" spans="6:19" ht="15.75" x14ac:dyDescent="0.25">
      <c r="F61" s="526"/>
      <c r="G61" s="526"/>
      <c r="H61" s="526"/>
      <c r="I61" s="526"/>
      <c r="J61" s="526"/>
      <c r="K61" s="526"/>
      <c r="L61" s="526"/>
      <c r="M61" s="526"/>
      <c r="N61" s="526"/>
      <c r="O61" s="526"/>
      <c r="P61" s="526"/>
      <c r="Q61" s="526"/>
      <c r="R61" s="526"/>
      <c r="S61" s="526"/>
    </row>
    <row r="62" spans="6:19" ht="15.75" x14ac:dyDescent="0.25">
      <c r="F62" s="526"/>
      <c r="G62" s="526"/>
      <c r="H62" s="526"/>
      <c r="I62" s="526"/>
      <c r="J62" s="526"/>
      <c r="K62" s="526"/>
      <c r="L62" s="526"/>
      <c r="M62" s="526"/>
      <c r="N62" s="526"/>
      <c r="O62" s="526"/>
      <c r="P62" s="526"/>
      <c r="Q62" s="526"/>
      <c r="R62" s="526"/>
      <c r="S62" s="526"/>
    </row>
    <row r="63" spans="6:19" ht="15.75" x14ac:dyDescent="0.25">
      <c r="F63" s="526"/>
      <c r="G63" s="526"/>
      <c r="H63" s="526"/>
      <c r="I63" s="526"/>
      <c r="J63" s="526"/>
      <c r="K63" s="526"/>
      <c r="L63" s="526"/>
      <c r="M63" s="526"/>
      <c r="N63" s="526"/>
      <c r="O63" s="526"/>
      <c r="P63" s="526"/>
      <c r="Q63" s="526"/>
      <c r="R63" s="526"/>
      <c r="S63" s="526"/>
    </row>
    <row r="64" spans="6:19" ht="15.75" x14ac:dyDescent="0.25">
      <c r="F64" s="526"/>
      <c r="G64" s="526"/>
      <c r="H64" s="526"/>
      <c r="I64" s="526"/>
      <c r="J64" s="526"/>
      <c r="K64" s="526"/>
      <c r="L64" s="526"/>
      <c r="M64" s="526"/>
      <c r="N64" s="526"/>
      <c r="O64" s="526"/>
      <c r="P64" s="526"/>
      <c r="Q64" s="526"/>
      <c r="R64" s="526"/>
      <c r="S64" s="526"/>
    </row>
    <row r="65" spans="6:19" ht="15.75" x14ac:dyDescent="0.25">
      <c r="F65" s="526"/>
      <c r="G65" s="526"/>
      <c r="H65" s="526"/>
      <c r="I65" s="526"/>
      <c r="J65" s="526"/>
      <c r="K65" s="526"/>
      <c r="L65" s="526"/>
      <c r="M65" s="526"/>
      <c r="N65" s="526"/>
      <c r="O65" s="526"/>
      <c r="P65" s="526"/>
      <c r="Q65" s="526"/>
      <c r="R65" s="526"/>
      <c r="S65" s="526"/>
    </row>
    <row r="66" spans="6:19" ht="15.75" x14ac:dyDescent="0.25">
      <c r="F66" s="526"/>
      <c r="G66" s="526"/>
      <c r="H66" s="526"/>
      <c r="I66" s="526"/>
      <c r="J66" s="526"/>
      <c r="K66" s="526"/>
      <c r="L66" s="526"/>
      <c r="M66" s="526"/>
      <c r="N66" s="526"/>
      <c r="O66" s="526"/>
      <c r="P66" s="526"/>
      <c r="Q66" s="526"/>
      <c r="R66" s="526"/>
      <c r="S66" s="526"/>
    </row>
    <row r="67" spans="6:19" ht="15.75" x14ac:dyDescent="0.25">
      <c r="F67" s="526"/>
      <c r="G67" s="526"/>
      <c r="H67" s="526"/>
      <c r="I67" s="526"/>
      <c r="J67" s="526"/>
      <c r="K67" s="526"/>
      <c r="L67" s="526"/>
      <c r="M67" s="526"/>
      <c r="N67" s="526"/>
      <c r="O67" s="526"/>
      <c r="P67" s="526"/>
      <c r="Q67" s="526"/>
      <c r="R67" s="526"/>
      <c r="S67" s="526"/>
    </row>
    <row r="68" spans="6:19" ht="15.75" x14ac:dyDescent="0.25">
      <c r="F68" s="526"/>
      <c r="G68" s="526"/>
      <c r="H68" s="526"/>
      <c r="I68" s="526"/>
      <c r="J68" s="526"/>
      <c r="K68" s="526"/>
      <c r="L68" s="526"/>
      <c r="M68" s="526"/>
      <c r="N68" s="526"/>
      <c r="O68" s="526"/>
      <c r="P68" s="526"/>
      <c r="Q68" s="526"/>
      <c r="R68" s="526"/>
      <c r="S68" s="526"/>
    </row>
    <row r="69" spans="6:19" ht="15.75" x14ac:dyDescent="0.25">
      <c r="F69" s="526"/>
      <c r="G69" s="526"/>
      <c r="H69" s="526"/>
      <c r="I69" s="526"/>
      <c r="J69" s="526"/>
      <c r="K69" s="526"/>
      <c r="L69" s="526"/>
      <c r="M69" s="526"/>
      <c r="N69" s="526"/>
      <c r="O69" s="526"/>
      <c r="P69" s="526"/>
      <c r="Q69" s="526"/>
      <c r="R69" s="526"/>
      <c r="S69" s="526"/>
    </row>
    <row r="70" spans="6:19" ht="15.75" x14ac:dyDescent="0.25">
      <c r="F70" s="526"/>
      <c r="G70" s="526"/>
      <c r="H70" s="526"/>
      <c r="I70" s="526"/>
      <c r="J70" s="526"/>
      <c r="K70" s="526"/>
      <c r="L70" s="526"/>
      <c r="M70" s="526"/>
      <c r="N70" s="526"/>
      <c r="O70" s="526"/>
      <c r="P70" s="526"/>
      <c r="Q70" s="526"/>
      <c r="R70" s="526"/>
      <c r="S70" s="526"/>
    </row>
    <row r="71" spans="6:19" ht="15.75" x14ac:dyDescent="0.25">
      <c r="F71" s="526"/>
      <c r="G71" s="526"/>
      <c r="H71" s="526"/>
      <c r="I71" s="526"/>
      <c r="J71" s="526"/>
      <c r="K71" s="526"/>
      <c r="L71" s="526"/>
      <c r="M71" s="526"/>
      <c r="N71" s="526"/>
      <c r="O71" s="526"/>
      <c r="P71" s="526"/>
      <c r="Q71" s="526"/>
      <c r="R71" s="526"/>
      <c r="S71" s="526"/>
    </row>
    <row r="72" spans="6:19" ht="15.75" x14ac:dyDescent="0.25">
      <c r="F72" s="526"/>
      <c r="G72" s="526"/>
      <c r="H72" s="526"/>
      <c r="I72" s="526"/>
      <c r="J72" s="526"/>
      <c r="K72" s="526"/>
      <c r="L72" s="526"/>
      <c r="M72" s="526"/>
      <c r="N72" s="526"/>
      <c r="O72" s="526"/>
      <c r="P72" s="526"/>
      <c r="Q72" s="526"/>
      <c r="R72" s="526"/>
      <c r="S72" s="526"/>
    </row>
    <row r="73" spans="6:19" ht="15.75" x14ac:dyDescent="0.25">
      <c r="F73" s="526"/>
      <c r="G73" s="526"/>
      <c r="H73" s="526"/>
      <c r="I73" s="526"/>
      <c r="J73" s="526"/>
      <c r="K73" s="526"/>
      <c r="L73" s="526"/>
      <c r="M73" s="526"/>
      <c r="N73" s="526"/>
      <c r="O73" s="526"/>
      <c r="P73" s="526"/>
      <c r="Q73" s="526"/>
      <c r="R73" s="526"/>
      <c r="S73" s="526"/>
    </row>
    <row r="74" spans="6:19" ht="15.75" x14ac:dyDescent="0.25">
      <c r="F74" s="526"/>
      <c r="G74" s="526"/>
      <c r="H74" s="526"/>
      <c r="I74" s="526"/>
      <c r="J74" s="526"/>
      <c r="K74" s="526"/>
      <c r="L74" s="526"/>
      <c r="M74" s="526"/>
      <c r="N74" s="526"/>
      <c r="O74" s="526"/>
      <c r="P74" s="526"/>
      <c r="Q74" s="526"/>
      <c r="R74" s="526"/>
      <c r="S74" s="526"/>
    </row>
    <row r="75" spans="6:19" ht="15.75" x14ac:dyDescent="0.25">
      <c r="F75" s="526"/>
      <c r="G75" s="526"/>
      <c r="H75" s="526"/>
      <c r="I75" s="526"/>
      <c r="J75" s="526"/>
      <c r="K75" s="526"/>
      <c r="L75" s="526"/>
      <c r="M75" s="526"/>
      <c r="N75" s="526"/>
      <c r="O75" s="526"/>
      <c r="P75" s="526"/>
      <c r="Q75" s="526"/>
      <c r="R75" s="526"/>
      <c r="S75" s="526"/>
    </row>
    <row r="76" spans="6:19" ht="15.75" x14ac:dyDescent="0.25">
      <c r="F76" s="526"/>
      <c r="G76" s="526"/>
      <c r="H76" s="526"/>
      <c r="I76" s="526"/>
      <c r="J76" s="526"/>
      <c r="K76" s="526"/>
      <c r="L76" s="526"/>
      <c r="M76" s="526"/>
      <c r="N76" s="526"/>
      <c r="O76" s="526"/>
      <c r="P76" s="526"/>
      <c r="Q76" s="526"/>
      <c r="R76" s="526"/>
      <c r="S76" s="526"/>
    </row>
    <row r="77" spans="6:19" ht="15.75" x14ac:dyDescent="0.25">
      <c r="F77" s="526"/>
      <c r="G77" s="526"/>
      <c r="H77" s="526"/>
      <c r="I77" s="526"/>
      <c r="J77" s="526"/>
      <c r="K77" s="526"/>
      <c r="L77" s="526"/>
      <c r="M77" s="526"/>
      <c r="N77" s="526"/>
      <c r="O77" s="526"/>
      <c r="P77" s="526"/>
      <c r="Q77" s="526"/>
      <c r="R77" s="526"/>
      <c r="S77" s="526"/>
    </row>
    <row r="78" spans="6:19" ht="15.75" x14ac:dyDescent="0.25">
      <c r="F78" s="526"/>
      <c r="G78" s="526"/>
      <c r="H78" s="526"/>
      <c r="I78" s="526"/>
      <c r="J78" s="526"/>
      <c r="K78" s="526"/>
      <c r="L78" s="526"/>
      <c r="M78" s="526"/>
      <c r="N78" s="526"/>
      <c r="O78" s="526"/>
      <c r="P78" s="526"/>
      <c r="Q78" s="526"/>
      <c r="R78" s="526"/>
      <c r="S78" s="526"/>
    </row>
    <row r="79" spans="6:19" ht="15.75" x14ac:dyDescent="0.25">
      <c r="F79" s="526"/>
      <c r="G79" s="526"/>
      <c r="H79" s="526"/>
      <c r="I79" s="526"/>
      <c r="J79" s="526"/>
      <c r="K79" s="526"/>
      <c r="L79" s="526"/>
      <c r="M79" s="526"/>
      <c r="N79" s="526"/>
      <c r="O79" s="526"/>
      <c r="P79" s="526"/>
      <c r="Q79" s="526"/>
      <c r="R79" s="526"/>
      <c r="S79" s="526"/>
    </row>
    <row r="80" spans="6:19" ht="15.75" x14ac:dyDescent="0.25">
      <c r="F80" s="526"/>
      <c r="G80" s="526"/>
      <c r="H80" s="526"/>
      <c r="I80" s="526"/>
      <c r="J80" s="526"/>
      <c r="K80" s="526"/>
      <c r="L80" s="526"/>
      <c r="M80" s="526"/>
      <c r="N80" s="526"/>
      <c r="O80" s="526"/>
      <c r="P80" s="526"/>
      <c r="Q80" s="526"/>
      <c r="R80" s="526"/>
      <c r="S80" s="526"/>
    </row>
    <row r="81" spans="6:19" ht="15.75" x14ac:dyDescent="0.25">
      <c r="F81" s="526"/>
      <c r="G81" s="526"/>
      <c r="H81" s="526"/>
      <c r="I81" s="526"/>
      <c r="J81" s="526"/>
      <c r="K81" s="526"/>
      <c r="L81" s="526"/>
      <c r="M81" s="526"/>
      <c r="N81" s="526"/>
      <c r="O81" s="526"/>
      <c r="P81" s="526"/>
      <c r="Q81" s="526"/>
      <c r="R81" s="526"/>
      <c r="S81" s="526"/>
    </row>
    <row r="82" spans="6:19" ht="15.75" x14ac:dyDescent="0.25">
      <c r="F82" s="526"/>
      <c r="G82" s="526"/>
      <c r="H82" s="526"/>
      <c r="I82" s="526"/>
      <c r="J82" s="526"/>
      <c r="K82" s="526"/>
      <c r="L82" s="526"/>
      <c r="M82" s="526"/>
      <c r="N82" s="526"/>
      <c r="O82" s="526"/>
      <c r="P82" s="526"/>
      <c r="Q82" s="526"/>
      <c r="R82" s="526"/>
      <c r="S82" s="526"/>
    </row>
    <row r="83" spans="6:19" ht="15.75" x14ac:dyDescent="0.25">
      <c r="F83" s="526"/>
      <c r="G83" s="526"/>
      <c r="H83" s="526"/>
      <c r="I83" s="526"/>
      <c r="J83" s="526"/>
      <c r="K83" s="526"/>
      <c r="L83" s="526"/>
      <c r="M83" s="526"/>
      <c r="N83" s="526"/>
      <c r="O83" s="526"/>
      <c r="P83" s="526"/>
      <c r="Q83" s="526"/>
      <c r="R83" s="526"/>
      <c r="S83" s="526"/>
    </row>
    <row r="84" spans="6:19" ht="15.75" x14ac:dyDescent="0.25">
      <c r="F84" s="526"/>
      <c r="G84" s="526"/>
      <c r="H84" s="526"/>
      <c r="I84" s="526"/>
      <c r="J84" s="526"/>
      <c r="K84" s="526"/>
      <c r="L84" s="526"/>
      <c r="M84" s="526"/>
      <c r="N84" s="526"/>
      <c r="O84" s="526"/>
      <c r="P84" s="526"/>
      <c r="Q84" s="526"/>
      <c r="R84" s="526"/>
      <c r="S84" s="526"/>
    </row>
    <row r="85" spans="6:19" ht="15.75" x14ac:dyDescent="0.25">
      <c r="F85" s="526"/>
      <c r="G85" s="526"/>
      <c r="H85" s="526"/>
      <c r="I85" s="526"/>
      <c r="J85" s="526"/>
      <c r="K85" s="526"/>
      <c r="L85" s="526"/>
      <c r="M85" s="526"/>
      <c r="N85" s="526"/>
      <c r="O85" s="526"/>
      <c r="P85" s="526"/>
      <c r="Q85" s="526"/>
      <c r="R85" s="526"/>
      <c r="S85" s="526"/>
    </row>
    <row r="86" spans="6:19" ht="15.75" x14ac:dyDescent="0.25">
      <c r="F86" s="526"/>
      <c r="G86" s="526"/>
      <c r="H86" s="526"/>
      <c r="I86" s="526"/>
      <c r="J86" s="526"/>
      <c r="K86" s="526"/>
      <c r="L86" s="526"/>
      <c r="M86" s="526"/>
      <c r="N86" s="526"/>
      <c r="O86" s="526"/>
      <c r="P86" s="526"/>
      <c r="Q86" s="526"/>
      <c r="R86" s="526"/>
      <c r="S86" s="526"/>
    </row>
    <row r="87" spans="6:19" ht="15.75" x14ac:dyDescent="0.25">
      <c r="F87" s="526"/>
      <c r="G87" s="526"/>
      <c r="H87" s="526"/>
      <c r="I87" s="526"/>
      <c r="J87" s="526"/>
      <c r="K87" s="526"/>
      <c r="L87" s="526"/>
      <c r="M87" s="526"/>
      <c r="N87" s="526"/>
      <c r="O87" s="526"/>
      <c r="P87" s="526"/>
      <c r="Q87" s="526"/>
      <c r="R87" s="526"/>
      <c r="S87" s="526"/>
    </row>
    <row r="88" spans="6:19" ht="15.75" x14ac:dyDescent="0.25">
      <c r="F88" s="526"/>
      <c r="G88" s="526"/>
      <c r="H88" s="526"/>
      <c r="I88" s="526"/>
      <c r="J88" s="526"/>
      <c r="K88" s="526"/>
      <c r="L88" s="526"/>
      <c r="M88" s="526"/>
      <c r="N88" s="526"/>
      <c r="O88" s="526"/>
      <c r="P88" s="526"/>
      <c r="Q88" s="526"/>
      <c r="R88" s="526"/>
      <c r="S88" s="526"/>
    </row>
    <row r="89" spans="6:19" ht="15.75" x14ac:dyDescent="0.25">
      <c r="F89" s="526"/>
      <c r="G89" s="526"/>
      <c r="H89" s="526"/>
      <c r="I89" s="526"/>
      <c r="J89" s="526"/>
      <c r="K89" s="526"/>
      <c r="L89" s="526"/>
      <c r="M89" s="526"/>
      <c r="N89" s="526"/>
      <c r="O89" s="526"/>
      <c r="P89" s="526"/>
      <c r="Q89" s="526"/>
      <c r="R89" s="526"/>
      <c r="S89" s="526"/>
    </row>
    <row r="90" spans="6:19" ht="15.75" x14ac:dyDescent="0.25">
      <c r="F90" s="526"/>
      <c r="G90" s="526"/>
      <c r="H90" s="526"/>
      <c r="I90" s="526"/>
      <c r="J90" s="526"/>
      <c r="K90" s="526"/>
      <c r="L90" s="526"/>
      <c r="M90" s="526"/>
      <c r="N90" s="526"/>
      <c r="O90" s="526"/>
      <c r="P90" s="526"/>
      <c r="Q90" s="526"/>
      <c r="R90" s="526"/>
      <c r="S90" s="526"/>
    </row>
    <row r="91" spans="6:19" ht="15.75" x14ac:dyDescent="0.25">
      <c r="F91" s="526"/>
      <c r="G91" s="526"/>
      <c r="H91" s="526"/>
      <c r="I91" s="526"/>
      <c r="J91" s="526"/>
      <c r="K91" s="526"/>
      <c r="L91" s="526"/>
      <c r="M91" s="526"/>
      <c r="N91" s="526"/>
      <c r="O91" s="526"/>
      <c r="P91" s="526"/>
      <c r="Q91" s="526"/>
      <c r="R91" s="526"/>
      <c r="S91" s="526"/>
    </row>
    <row r="92" spans="6:19" ht="15.75" x14ac:dyDescent="0.25">
      <c r="F92" s="526"/>
      <c r="G92" s="526"/>
      <c r="H92" s="526"/>
      <c r="I92" s="526"/>
      <c r="J92" s="526"/>
      <c r="K92" s="526"/>
      <c r="L92" s="526"/>
      <c r="M92" s="526"/>
      <c r="N92" s="526"/>
      <c r="O92" s="526"/>
      <c r="P92" s="526"/>
      <c r="Q92" s="526"/>
      <c r="R92" s="526"/>
      <c r="S92" s="526"/>
    </row>
    <row r="93" spans="6:19" ht="15.75" x14ac:dyDescent="0.25">
      <c r="F93" s="526"/>
      <c r="G93" s="526"/>
      <c r="H93" s="526"/>
      <c r="I93" s="526"/>
      <c r="J93" s="526"/>
      <c r="K93" s="526"/>
      <c r="L93" s="526"/>
      <c r="M93" s="526"/>
      <c r="N93" s="526"/>
      <c r="O93" s="526"/>
      <c r="P93" s="526"/>
      <c r="Q93" s="526"/>
      <c r="R93" s="526"/>
      <c r="S93" s="526"/>
    </row>
    <row r="94" spans="6:19" ht="15.75" x14ac:dyDescent="0.25">
      <c r="F94" s="526"/>
      <c r="G94" s="526"/>
      <c r="H94" s="526"/>
      <c r="I94" s="526"/>
      <c r="J94" s="526"/>
      <c r="K94" s="526"/>
      <c r="L94" s="526"/>
      <c r="M94" s="526"/>
      <c r="N94" s="526"/>
      <c r="O94" s="526"/>
      <c r="P94" s="526"/>
      <c r="Q94" s="526"/>
      <c r="R94" s="526"/>
      <c r="S94" s="526"/>
    </row>
    <row r="95" spans="6:19" ht="15.75" x14ac:dyDescent="0.25">
      <c r="F95" s="526"/>
      <c r="G95" s="526"/>
      <c r="H95" s="526"/>
      <c r="I95" s="526"/>
      <c r="J95" s="526"/>
      <c r="K95" s="526"/>
      <c r="L95" s="526"/>
      <c r="M95" s="526"/>
      <c r="N95" s="526"/>
      <c r="O95" s="526"/>
      <c r="P95" s="526"/>
      <c r="Q95" s="526"/>
      <c r="R95" s="526"/>
      <c r="S95" s="526"/>
    </row>
    <row r="96" spans="6:19" ht="15.75" x14ac:dyDescent="0.25">
      <c r="F96" s="526"/>
      <c r="G96" s="526"/>
      <c r="H96" s="526"/>
      <c r="I96" s="526"/>
      <c r="J96" s="526"/>
      <c r="K96" s="526"/>
      <c r="L96" s="526"/>
      <c r="M96" s="526"/>
      <c r="N96" s="526"/>
      <c r="O96" s="526"/>
      <c r="P96" s="526"/>
      <c r="Q96" s="526"/>
      <c r="R96" s="526"/>
      <c r="S96" s="526"/>
    </row>
    <row r="97" spans="6:19" ht="15.75" x14ac:dyDescent="0.25">
      <c r="F97" s="526"/>
      <c r="G97" s="526"/>
      <c r="H97" s="526"/>
      <c r="I97" s="526"/>
      <c r="J97" s="526"/>
      <c r="K97" s="526"/>
      <c r="L97" s="526"/>
      <c r="M97" s="526"/>
      <c r="N97" s="526"/>
      <c r="O97" s="526"/>
      <c r="P97" s="526"/>
      <c r="Q97" s="526"/>
      <c r="R97" s="526"/>
      <c r="S97" s="526"/>
    </row>
    <row r="98" spans="6:19" ht="15.75" x14ac:dyDescent="0.25">
      <c r="F98" s="526"/>
      <c r="G98" s="526"/>
      <c r="H98" s="526"/>
      <c r="I98" s="526"/>
      <c r="J98" s="526"/>
      <c r="K98" s="526"/>
      <c r="L98" s="526"/>
      <c r="M98" s="526"/>
      <c r="N98" s="526"/>
      <c r="O98" s="526"/>
      <c r="P98" s="526"/>
      <c r="Q98" s="526"/>
      <c r="R98" s="526"/>
      <c r="S98" s="526"/>
    </row>
    <row r="99" spans="6:19" ht="15.75" x14ac:dyDescent="0.25">
      <c r="F99" s="526"/>
      <c r="G99" s="526"/>
      <c r="H99" s="526"/>
      <c r="I99" s="526"/>
      <c r="J99" s="526"/>
      <c r="K99" s="526"/>
      <c r="L99" s="526"/>
      <c r="M99" s="526"/>
      <c r="N99" s="526"/>
      <c r="O99" s="526"/>
      <c r="P99" s="526"/>
      <c r="Q99" s="526"/>
      <c r="R99" s="526"/>
      <c r="S99" s="526"/>
    </row>
    <row r="100" spans="6:19" ht="15.75" x14ac:dyDescent="0.25">
      <c r="F100" s="526"/>
      <c r="G100" s="526"/>
      <c r="H100" s="526"/>
      <c r="I100" s="526"/>
      <c r="J100" s="526"/>
      <c r="K100" s="526"/>
      <c r="L100" s="526"/>
      <c r="M100" s="526"/>
      <c r="N100" s="526"/>
      <c r="O100" s="526"/>
      <c r="P100" s="526"/>
      <c r="Q100" s="526"/>
      <c r="R100" s="526"/>
      <c r="S100" s="526"/>
    </row>
    <row r="101" spans="6:19" ht="15.75" x14ac:dyDescent="0.25">
      <c r="F101" s="526"/>
      <c r="G101" s="526"/>
      <c r="H101" s="526"/>
      <c r="I101" s="526"/>
      <c r="J101" s="526"/>
      <c r="K101" s="526"/>
      <c r="L101" s="526"/>
      <c r="M101" s="526"/>
      <c r="N101" s="526"/>
      <c r="O101" s="526"/>
      <c r="P101" s="526"/>
      <c r="Q101" s="526"/>
      <c r="R101" s="526"/>
      <c r="S101" s="526"/>
    </row>
    <row r="102" spans="6:19" ht="15.75" x14ac:dyDescent="0.25">
      <c r="F102" s="526"/>
      <c r="G102" s="526"/>
      <c r="H102" s="526"/>
      <c r="I102" s="526"/>
      <c r="J102" s="526"/>
      <c r="K102" s="526"/>
      <c r="L102" s="526"/>
      <c r="M102" s="526"/>
      <c r="N102" s="526"/>
      <c r="O102" s="526"/>
      <c r="P102" s="526"/>
      <c r="Q102" s="526"/>
      <c r="R102" s="526"/>
      <c r="S102" s="526"/>
    </row>
    <row r="103" spans="6:19" ht="15.75" x14ac:dyDescent="0.25">
      <c r="F103" s="526"/>
      <c r="G103" s="526"/>
      <c r="H103" s="526"/>
      <c r="I103" s="526"/>
      <c r="J103" s="526"/>
      <c r="K103" s="526"/>
      <c r="L103" s="526"/>
      <c r="M103" s="526"/>
      <c r="N103" s="526"/>
      <c r="O103" s="526"/>
      <c r="P103" s="526"/>
      <c r="Q103" s="526"/>
      <c r="R103" s="526"/>
      <c r="S103" s="526"/>
    </row>
    <row r="104" spans="6:19" ht="15.75" x14ac:dyDescent="0.25">
      <c r="F104" s="526"/>
      <c r="G104" s="526"/>
      <c r="H104" s="526"/>
      <c r="I104" s="526"/>
      <c r="J104" s="526"/>
      <c r="K104" s="526"/>
      <c r="L104" s="526"/>
      <c r="M104" s="526"/>
      <c r="N104" s="526"/>
      <c r="O104" s="526"/>
      <c r="P104" s="526"/>
      <c r="Q104" s="526"/>
      <c r="R104" s="526"/>
      <c r="S104" s="526"/>
    </row>
    <row r="105" spans="6:19" ht="15.75" x14ac:dyDescent="0.25">
      <c r="F105" s="526"/>
      <c r="G105" s="526"/>
      <c r="H105" s="526"/>
      <c r="I105" s="526"/>
      <c r="J105" s="526"/>
      <c r="K105" s="526"/>
      <c r="L105" s="526"/>
      <c r="M105" s="526"/>
      <c r="N105" s="526"/>
      <c r="O105" s="526"/>
      <c r="P105" s="526"/>
      <c r="Q105" s="526"/>
      <c r="R105" s="526"/>
      <c r="S105" s="526"/>
    </row>
    <row r="106" spans="6:19" ht="15.75" x14ac:dyDescent="0.25">
      <c r="F106" s="526"/>
      <c r="G106" s="526"/>
      <c r="H106" s="526"/>
      <c r="I106" s="526"/>
      <c r="J106" s="526"/>
      <c r="K106" s="526"/>
      <c r="L106" s="526"/>
      <c r="M106" s="526"/>
      <c r="N106" s="526"/>
      <c r="O106" s="526"/>
      <c r="P106" s="526"/>
      <c r="Q106" s="526"/>
      <c r="R106" s="526"/>
      <c r="S106" s="526"/>
    </row>
    <row r="107" spans="6:19" ht="15.75" x14ac:dyDescent="0.25">
      <c r="F107" s="526"/>
      <c r="G107" s="526"/>
      <c r="H107" s="526"/>
      <c r="I107" s="526"/>
      <c r="J107" s="526"/>
      <c r="K107" s="526"/>
      <c r="L107" s="526"/>
      <c r="M107" s="526"/>
      <c r="N107" s="526"/>
      <c r="O107" s="526"/>
      <c r="P107" s="526"/>
      <c r="Q107" s="526"/>
      <c r="R107" s="526"/>
      <c r="S107" s="526"/>
    </row>
    <row r="108" spans="6:19" ht="15.75" x14ac:dyDescent="0.25">
      <c r="F108" s="526"/>
      <c r="G108" s="526"/>
      <c r="H108" s="526"/>
      <c r="I108" s="526"/>
      <c r="J108" s="526"/>
      <c r="K108" s="526"/>
      <c r="L108" s="526"/>
      <c r="M108" s="526"/>
      <c r="N108" s="526"/>
      <c r="O108" s="526"/>
      <c r="P108" s="526"/>
      <c r="Q108" s="526"/>
      <c r="R108" s="526"/>
      <c r="S108" s="526"/>
    </row>
    <row r="109" spans="6:19" ht="15.75" x14ac:dyDescent="0.25">
      <c r="F109" s="526"/>
      <c r="G109" s="526"/>
      <c r="H109" s="526"/>
      <c r="I109" s="526"/>
      <c r="J109" s="526"/>
      <c r="K109" s="526"/>
      <c r="L109" s="526"/>
      <c r="M109" s="526"/>
      <c r="N109" s="526"/>
      <c r="O109" s="526"/>
      <c r="P109" s="526"/>
      <c r="Q109" s="526"/>
      <c r="R109" s="526"/>
      <c r="S109" s="526"/>
    </row>
    <row r="110" spans="6:19" ht="15.75" x14ac:dyDescent="0.25">
      <c r="F110" s="526"/>
      <c r="G110" s="526"/>
      <c r="H110" s="526"/>
      <c r="I110" s="526"/>
      <c r="J110" s="526"/>
      <c r="K110" s="526"/>
      <c r="L110" s="526"/>
      <c r="M110" s="526"/>
      <c r="N110" s="526"/>
      <c r="O110" s="526"/>
      <c r="P110" s="526"/>
      <c r="Q110" s="526"/>
      <c r="R110" s="526"/>
      <c r="S110" s="526"/>
    </row>
    <row r="111" spans="6:19" ht="15.75" x14ac:dyDescent="0.25">
      <c r="F111" s="526"/>
      <c r="G111" s="526"/>
      <c r="H111" s="526"/>
      <c r="I111" s="526"/>
      <c r="J111" s="526"/>
      <c r="K111" s="526"/>
      <c r="L111" s="526"/>
      <c r="M111" s="526"/>
      <c r="N111" s="526"/>
      <c r="O111" s="526"/>
      <c r="P111" s="526"/>
      <c r="Q111" s="526"/>
      <c r="R111" s="526"/>
      <c r="S111" s="526"/>
    </row>
    <row r="112" spans="6:19" ht="15.75" x14ac:dyDescent="0.25">
      <c r="F112" s="526"/>
      <c r="G112" s="526"/>
      <c r="H112" s="526"/>
      <c r="I112" s="526"/>
      <c r="J112" s="526"/>
      <c r="K112" s="526"/>
      <c r="L112" s="526"/>
      <c r="M112" s="526"/>
      <c r="N112" s="526"/>
      <c r="O112" s="526"/>
      <c r="P112" s="526"/>
      <c r="Q112" s="526"/>
      <c r="R112" s="526"/>
      <c r="S112" s="526"/>
    </row>
    <row r="113" spans="6:19" ht="15.75" x14ac:dyDescent="0.25">
      <c r="F113" s="526"/>
      <c r="G113" s="526"/>
      <c r="H113" s="526"/>
      <c r="I113" s="526"/>
      <c r="J113" s="526"/>
      <c r="K113" s="526"/>
      <c r="L113" s="526"/>
      <c r="M113" s="526"/>
      <c r="N113" s="526"/>
      <c r="O113" s="526"/>
      <c r="P113" s="526"/>
      <c r="Q113" s="526"/>
      <c r="R113" s="526"/>
      <c r="S113" s="526"/>
    </row>
    <row r="114" spans="6:19" ht="15.75" x14ac:dyDescent="0.25">
      <c r="F114" s="526"/>
      <c r="G114" s="526"/>
      <c r="H114" s="526"/>
      <c r="I114" s="526"/>
      <c r="J114" s="526"/>
      <c r="K114" s="526"/>
      <c r="L114" s="526"/>
      <c r="M114" s="526"/>
      <c r="N114" s="526"/>
      <c r="O114" s="526"/>
      <c r="P114" s="526"/>
      <c r="Q114" s="526"/>
      <c r="R114" s="526"/>
      <c r="S114" s="526"/>
    </row>
    <row r="115" spans="6:19" ht="15.75" x14ac:dyDescent="0.25">
      <c r="F115" s="526"/>
      <c r="G115" s="526"/>
      <c r="H115" s="526"/>
      <c r="I115" s="526"/>
      <c r="J115" s="526"/>
      <c r="K115" s="526"/>
      <c r="L115" s="526"/>
      <c r="M115" s="526"/>
      <c r="N115" s="526"/>
      <c r="O115" s="526"/>
      <c r="P115" s="526"/>
      <c r="Q115" s="526"/>
      <c r="R115" s="526"/>
      <c r="S115" s="526"/>
    </row>
    <row r="116" spans="6:19" ht="15.75" x14ac:dyDescent="0.25">
      <c r="F116" s="526"/>
      <c r="G116" s="526"/>
      <c r="H116" s="526"/>
      <c r="I116" s="526"/>
      <c r="J116" s="526"/>
      <c r="K116" s="526"/>
      <c r="L116" s="526"/>
      <c r="M116" s="526"/>
      <c r="N116" s="526"/>
      <c r="O116" s="526"/>
      <c r="P116" s="526"/>
      <c r="Q116" s="526"/>
      <c r="R116" s="526"/>
      <c r="S116" s="526"/>
    </row>
    <row r="117" spans="6:19" ht="15.75" x14ac:dyDescent="0.25">
      <c r="F117" s="526"/>
      <c r="G117" s="526"/>
      <c r="H117" s="526"/>
      <c r="I117" s="526"/>
      <c r="J117" s="526"/>
      <c r="K117" s="526"/>
      <c r="L117" s="526"/>
      <c r="M117" s="526"/>
      <c r="N117" s="526"/>
      <c r="O117" s="526"/>
      <c r="P117" s="526"/>
      <c r="Q117" s="526"/>
      <c r="R117" s="526"/>
      <c r="S117" s="526"/>
    </row>
    <row r="118" spans="6:19" ht="15.75" x14ac:dyDescent="0.25">
      <c r="F118" s="526"/>
      <c r="G118" s="526"/>
      <c r="H118" s="526"/>
      <c r="I118" s="526"/>
      <c r="J118" s="526"/>
      <c r="K118" s="526"/>
      <c r="L118" s="526"/>
      <c r="M118" s="526"/>
      <c r="N118" s="526"/>
      <c r="O118" s="526"/>
      <c r="P118" s="526"/>
      <c r="Q118" s="526"/>
      <c r="R118" s="526"/>
      <c r="S118" s="526"/>
    </row>
    <row r="119" spans="6:19" ht="15.75" x14ac:dyDescent="0.25">
      <c r="F119" s="526"/>
      <c r="G119" s="526"/>
      <c r="H119" s="526"/>
      <c r="I119" s="526"/>
      <c r="J119" s="526"/>
      <c r="K119" s="526"/>
      <c r="L119" s="526"/>
      <c r="M119" s="526"/>
      <c r="N119" s="526"/>
      <c r="O119" s="526"/>
      <c r="P119" s="526"/>
      <c r="Q119" s="526"/>
      <c r="R119" s="526"/>
      <c r="S119" s="526"/>
    </row>
    <row r="120" spans="6:19" ht="15.75" x14ac:dyDescent="0.25">
      <c r="F120" s="526"/>
      <c r="G120" s="526"/>
      <c r="H120" s="526"/>
      <c r="I120" s="526"/>
      <c r="J120" s="526"/>
      <c r="K120" s="526"/>
      <c r="L120" s="526"/>
      <c r="M120" s="526"/>
      <c r="N120" s="526"/>
      <c r="O120" s="526"/>
      <c r="P120" s="526"/>
      <c r="Q120" s="526"/>
      <c r="R120" s="526"/>
      <c r="S120" s="526"/>
    </row>
    <row r="121" spans="6:19" ht="15.75" x14ac:dyDescent="0.25">
      <c r="F121" s="526"/>
      <c r="G121" s="526"/>
      <c r="H121" s="526"/>
      <c r="I121" s="526"/>
      <c r="J121" s="526"/>
      <c r="K121" s="526"/>
      <c r="L121" s="526"/>
      <c r="M121" s="526"/>
      <c r="N121" s="526"/>
      <c r="O121" s="526"/>
      <c r="P121" s="526"/>
      <c r="Q121" s="526"/>
      <c r="R121" s="526"/>
      <c r="S121" s="526"/>
    </row>
    <row r="122" spans="6:19" ht="15.75" x14ac:dyDescent="0.25">
      <c r="F122" s="526"/>
      <c r="G122" s="526"/>
      <c r="H122" s="526"/>
      <c r="I122" s="526"/>
      <c r="J122" s="526"/>
      <c r="K122" s="526"/>
      <c r="L122" s="526"/>
      <c r="M122" s="526"/>
      <c r="N122" s="526"/>
      <c r="O122" s="526"/>
      <c r="P122" s="526"/>
      <c r="Q122" s="526"/>
      <c r="R122" s="526"/>
      <c r="S122" s="526"/>
    </row>
    <row r="123" spans="6:19" ht="15.75" x14ac:dyDescent="0.25">
      <c r="F123" s="526"/>
      <c r="G123" s="526"/>
      <c r="H123" s="526"/>
      <c r="I123" s="526"/>
      <c r="J123" s="526"/>
      <c r="K123" s="526"/>
      <c r="L123" s="526"/>
      <c r="M123" s="526"/>
      <c r="N123" s="526"/>
      <c r="O123" s="526"/>
      <c r="P123" s="526"/>
      <c r="Q123" s="526"/>
      <c r="R123" s="526"/>
      <c r="S123" s="526"/>
    </row>
    <row r="124" spans="6:19" ht="15.75" x14ac:dyDescent="0.25">
      <c r="F124" s="526"/>
      <c r="G124" s="526"/>
      <c r="H124" s="526"/>
      <c r="I124" s="526"/>
      <c r="J124" s="526"/>
      <c r="K124" s="526"/>
      <c r="L124" s="526"/>
      <c r="M124" s="526"/>
      <c r="N124" s="526"/>
      <c r="O124" s="526"/>
      <c r="P124" s="526"/>
      <c r="Q124" s="526"/>
      <c r="R124" s="526"/>
      <c r="S124" s="526"/>
    </row>
    <row r="125" spans="6:19" ht="15.75" x14ac:dyDescent="0.25">
      <c r="F125" s="526"/>
      <c r="G125" s="526"/>
      <c r="H125" s="526"/>
      <c r="I125" s="526"/>
      <c r="J125" s="526"/>
      <c r="K125" s="526"/>
      <c r="L125" s="526"/>
      <c r="M125" s="526"/>
      <c r="N125" s="526"/>
      <c r="O125" s="526"/>
      <c r="P125" s="526"/>
      <c r="Q125" s="526"/>
      <c r="R125" s="526"/>
      <c r="S125" s="526"/>
    </row>
    <row r="126" spans="6:19" ht="15.75" x14ac:dyDescent="0.25">
      <c r="F126" s="526"/>
      <c r="G126" s="526"/>
      <c r="H126" s="526"/>
      <c r="I126" s="526"/>
      <c r="J126" s="526"/>
      <c r="K126" s="526"/>
      <c r="L126" s="526"/>
      <c r="M126" s="526"/>
      <c r="N126" s="526"/>
      <c r="O126" s="526"/>
      <c r="P126" s="526"/>
      <c r="Q126" s="526"/>
      <c r="R126" s="526"/>
      <c r="S126" s="526"/>
    </row>
    <row r="127" spans="6:19" ht="15.75" x14ac:dyDescent="0.25">
      <c r="F127" s="526"/>
      <c r="G127" s="526"/>
      <c r="H127" s="526"/>
      <c r="I127" s="526"/>
      <c r="J127" s="526"/>
      <c r="K127" s="526"/>
      <c r="L127" s="526"/>
      <c r="M127" s="526"/>
      <c r="N127" s="526"/>
      <c r="O127" s="526"/>
      <c r="P127" s="526"/>
      <c r="Q127" s="526"/>
      <c r="R127" s="526"/>
      <c r="S127" s="526"/>
    </row>
    <row r="128" spans="6:19" ht="15.75" x14ac:dyDescent="0.25">
      <c r="F128" s="526"/>
      <c r="G128" s="526"/>
      <c r="H128" s="526"/>
      <c r="I128" s="526"/>
      <c r="J128" s="526"/>
      <c r="K128" s="526"/>
      <c r="L128" s="526"/>
      <c r="M128" s="526"/>
      <c r="N128" s="526"/>
      <c r="O128" s="526"/>
      <c r="P128" s="526"/>
      <c r="Q128" s="526"/>
      <c r="R128" s="526"/>
      <c r="S128" s="526"/>
    </row>
    <row r="129" spans="6:19" ht="15.75" x14ac:dyDescent="0.25">
      <c r="F129" s="526"/>
      <c r="G129" s="526"/>
      <c r="H129" s="526"/>
      <c r="I129" s="526"/>
      <c r="J129" s="526"/>
      <c r="K129" s="526"/>
      <c r="L129" s="526"/>
      <c r="M129" s="526"/>
      <c r="N129" s="526"/>
      <c r="O129" s="526"/>
      <c r="P129" s="526"/>
      <c r="Q129" s="526"/>
      <c r="R129" s="526"/>
      <c r="S129" s="526"/>
    </row>
    <row r="130" spans="6:19" ht="15.75" x14ac:dyDescent="0.25">
      <c r="F130" s="526"/>
      <c r="G130" s="526"/>
      <c r="H130" s="526"/>
      <c r="I130" s="526"/>
      <c r="J130" s="526"/>
      <c r="K130" s="526"/>
      <c r="L130" s="526"/>
      <c r="M130" s="526"/>
      <c r="N130" s="526"/>
      <c r="O130" s="526"/>
      <c r="P130" s="526"/>
      <c r="Q130" s="526"/>
      <c r="R130" s="526"/>
      <c r="S130" s="526"/>
    </row>
    <row r="131" spans="6:19" ht="15.75" x14ac:dyDescent="0.25">
      <c r="F131" s="526"/>
      <c r="G131" s="526"/>
      <c r="H131" s="526"/>
      <c r="I131" s="526"/>
      <c r="J131" s="526"/>
      <c r="K131" s="526"/>
      <c r="L131" s="526"/>
      <c r="M131" s="526"/>
      <c r="N131" s="526"/>
      <c r="O131" s="526"/>
      <c r="P131" s="526"/>
      <c r="Q131" s="526"/>
      <c r="R131" s="526"/>
      <c r="S131" s="526"/>
    </row>
    <row r="132" spans="6:19" ht="15.75" x14ac:dyDescent="0.25">
      <c r="F132" s="526"/>
      <c r="G132" s="526"/>
      <c r="H132" s="526"/>
      <c r="I132" s="526"/>
      <c r="J132" s="526"/>
      <c r="K132" s="526"/>
      <c r="L132" s="526"/>
      <c r="M132" s="526"/>
      <c r="N132" s="526"/>
      <c r="O132" s="526"/>
      <c r="P132" s="526"/>
      <c r="Q132" s="526"/>
      <c r="R132" s="526"/>
      <c r="S132" s="526"/>
    </row>
    <row r="133" spans="6:19" ht="15.75" x14ac:dyDescent="0.25">
      <c r="F133" s="526"/>
      <c r="G133" s="526"/>
      <c r="H133" s="526"/>
      <c r="I133" s="526"/>
      <c r="J133" s="526"/>
      <c r="K133" s="526"/>
      <c r="L133" s="526"/>
      <c r="M133" s="526"/>
      <c r="N133" s="526"/>
      <c r="O133" s="526"/>
      <c r="P133" s="526"/>
      <c r="Q133" s="526"/>
      <c r="R133" s="526"/>
      <c r="S133" s="526"/>
    </row>
    <row r="134" spans="6:19" ht="15.75" x14ac:dyDescent="0.25">
      <c r="F134" s="526"/>
      <c r="G134" s="526"/>
      <c r="H134" s="526"/>
      <c r="I134" s="526"/>
      <c r="J134" s="526"/>
      <c r="K134" s="526"/>
      <c r="L134" s="526"/>
      <c r="M134" s="526"/>
      <c r="N134" s="526"/>
      <c r="O134" s="526"/>
      <c r="P134" s="526"/>
      <c r="Q134" s="526"/>
      <c r="R134" s="526"/>
      <c r="S134" s="526"/>
    </row>
    <row r="135" spans="6:19" ht="15.75" x14ac:dyDescent="0.25">
      <c r="F135" s="526"/>
      <c r="G135" s="526"/>
      <c r="H135" s="526"/>
      <c r="I135" s="526"/>
      <c r="J135" s="526"/>
      <c r="K135" s="526"/>
      <c r="L135" s="526"/>
      <c r="M135" s="526"/>
      <c r="N135" s="526"/>
      <c r="O135" s="526"/>
      <c r="P135" s="526"/>
      <c r="Q135" s="526"/>
      <c r="R135" s="526"/>
      <c r="S135" s="526"/>
    </row>
    <row r="136" spans="6:19" ht="15.75" x14ac:dyDescent="0.25">
      <c r="F136" s="526"/>
      <c r="G136" s="526"/>
      <c r="H136" s="526"/>
      <c r="I136" s="526"/>
      <c r="J136" s="526"/>
      <c r="K136" s="526"/>
      <c r="L136" s="526"/>
      <c r="M136" s="526"/>
      <c r="N136" s="526"/>
      <c r="O136" s="526"/>
      <c r="P136" s="526"/>
      <c r="Q136" s="526"/>
      <c r="R136" s="526"/>
      <c r="S136" s="526"/>
    </row>
    <row r="137" spans="6:19" ht="15.75" x14ac:dyDescent="0.25">
      <c r="F137" s="526"/>
      <c r="G137" s="526"/>
      <c r="H137" s="526"/>
      <c r="I137" s="526"/>
      <c r="J137" s="526"/>
      <c r="K137" s="526"/>
      <c r="L137" s="526"/>
      <c r="M137" s="526"/>
      <c r="N137" s="526"/>
      <c r="O137" s="526"/>
      <c r="P137" s="526"/>
      <c r="Q137" s="526"/>
      <c r="R137" s="526"/>
      <c r="S137" s="526"/>
    </row>
    <row r="138" spans="6:19" ht="15.75" x14ac:dyDescent="0.25">
      <c r="F138" s="526"/>
      <c r="G138" s="526"/>
      <c r="H138" s="526"/>
      <c r="I138" s="526"/>
      <c r="J138" s="526"/>
      <c r="K138" s="526"/>
      <c r="L138" s="526"/>
      <c r="M138" s="526"/>
      <c r="N138" s="526"/>
      <c r="O138" s="526"/>
      <c r="P138" s="526"/>
      <c r="Q138" s="526"/>
      <c r="R138" s="526"/>
      <c r="S138" s="526"/>
    </row>
    <row r="139" spans="6:19" ht="15.75" x14ac:dyDescent="0.25">
      <c r="F139" s="526"/>
      <c r="G139" s="526"/>
      <c r="H139" s="526"/>
      <c r="I139" s="526"/>
      <c r="J139" s="526"/>
      <c r="K139" s="526"/>
      <c r="L139" s="526"/>
      <c r="M139" s="526"/>
      <c r="N139" s="526"/>
      <c r="O139" s="526"/>
      <c r="P139" s="526"/>
      <c r="Q139" s="526"/>
      <c r="R139" s="526"/>
      <c r="S139" s="526"/>
    </row>
    <row r="140" spans="6:19" ht="15.75" x14ac:dyDescent="0.25">
      <c r="F140" s="526"/>
      <c r="G140" s="526"/>
      <c r="H140" s="526"/>
      <c r="I140" s="526"/>
      <c r="J140" s="526"/>
      <c r="K140" s="526"/>
      <c r="L140" s="526"/>
      <c r="M140" s="526"/>
      <c r="N140" s="526"/>
      <c r="O140" s="526"/>
      <c r="P140" s="526"/>
      <c r="Q140" s="526"/>
      <c r="R140" s="526"/>
      <c r="S140" s="526"/>
    </row>
    <row r="141" spans="6:19" ht="15.75" x14ac:dyDescent="0.25">
      <c r="F141" s="526"/>
      <c r="G141" s="526"/>
      <c r="H141" s="526"/>
      <c r="I141" s="526"/>
      <c r="J141" s="526"/>
      <c r="K141" s="526"/>
      <c r="L141" s="526"/>
      <c r="M141" s="526"/>
      <c r="N141" s="526"/>
      <c r="O141" s="526"/>
      <c r="P141" s="526"/>
      <c r="Q141" s="526"/>
      <c r="R141" s="526"/>
      <c r="S141" s="526"/>
    </row>
    <row r="142" spans="6:19" ht="15.75" x14ac:dyDescent="0.25">
      <c r="F142" s="526"/>
      <c r="G142" s="526"/>
      <c r="H142" s="526"/>
      <c r="I142" s="526"/>
      <c r="J142" s="526"/>
      <c r="K142" s="526"/>
      <c r="L142" s="526"/>
      <c r="M142" s="526"/>
      <c r="N142" s="526"/>
      <c r="O142" s="526"/>
      <c r="P142" s="526"/>
      <c r="Q142" s="526"/>
      <c r="R142" s="526"/>
      <c r="S142" s="526"/>
    </row>
    <row r="143" spans="6:19" ht="15.75" x14ac:dyDescent="0.25">
      <c r="F143" s="526"/>
      <c r="G143" s="526"/>
      <c r="H143" s="526"/>
      <c r="I143" s="526"/>
      <c r="J143" s="526"/>
      <c r="K143" s="526"/>
      <c r="L143" s="526"/>
      <c r="M143" s="526"/>
      <c r="N143" s="526"/>
      <c r="O143" s="526"/>
      <c r="P143" s="526"/>
      <c r="Q143" s="526"/>
      <c r="R143" s="526"/>
      <c r="S143" s="526"/>
    </row>
    <row r="144" spans="6:19" ht="15.75" x14ac:dyDescent="0.25">
      <c r="F144" s="526"/>
      <c r="G144" s="526"/>
      <c r="H144" s="526"/>
      <c r="I144" s="526"/>
      <c r="J144" s="526"/>
      <c r="K144" s="526"/>
      <c r="L144" s="526"/>
      <c r="M144" s="526"/>
      <c r="N144" s="526"/>
      <c r="O144" s="526"/>
      <c r="P144" s="526"/>
      <c r="Q144" s="526"/>
      <c r="R144" s="526"/>
      <c r="S144" s="526"/>
    </row>
    <row r="145" spans="6:19" ht="15.75" x14ac:dyDescent="0.25">
      <c r="F145" s="526"/>
      <c r="G145" s="526"/>
      <c r="H145" s="526"/>
      <c r="I145" s="526"/>
      <c r="J145" s="526"/>
      <c r="K145" s="526"/>
      <c r="L145" s="526"/>
      <c r="M145" s="526"/>
      <c r="N145" s="526"/>
      <c r="O145" s="526"/>
      <c r="P145" s="526"/>
      <c r="Q145" s="526"/>
      <c r="R145" s="526"/>
      <c r="S145" s="526"/>
    </row>
    <row r="146" spans="6:19" ht="15.75" x14ac:dyDescent="0.25">
      <c r="F146" s="526"/>
      <c r="G146" s="526"/>
      <c r="H146" s="526"/>
      <c r="I146" s="526"/>
      <c r="J146" s="526"/>
      <c r="K146" s="526"/>
      <c r="L146" s="526"/>
      <c r="M146" s="526"/>
      <c r="N146" s="526"/>
      <c r="O146" s="526"/>
      <c r="P146" s="526"/>
      <c r="Q146" s="526"/>
      <c r="R146" s="526"/>
      <c r="S146" s="526"/>
    </row>
    <row r="147" spans="6:19" ht="15.75" x14ac:dyDescent="0.25">
      <c r="F147" s="526"/>
      <c r="G147" s="526"/>
      <c r="H147" s="526"/>
      <c r="I147" s="526"/>
      <c r="J147" s="526"/>
      <c r="K147" s="526"/>
      <c r="L147" s="526"/>
      <c r="M147" s="526"/>
      <c r="N147" s="526"/>
      <c r="O147" s="526"/>
      <c r="P147" s="526"/>
      <c r="Q147" s="526"/>
      <c r="R147" s="526"/>
      <c r="S147" s="526"/>
    </row>
    <row r="148" spans="6:19" ht="15.75" x14ac:dyDescent="0.25">
      <c r="F148" s="526"/>
      <c r="G148" s="526"/>
      <c r="H148" s="526"/>
      <c r="I148" s="526"/>
      <c r="J148" s="526"/>
      <c r="K148" s="526"/>
      <c r="L148" s="526"/>
      <c r="M148" s="526"/>
      <c r="N148" s="526"/>
      <c r="O148" s="526"/>
      <c r="P148" s="526"/>
      <c r="Q148" s="526"/>
      <c r="R148" s="526"/>
      <c r="S148" s="526"/>
    </row>
    <row r="149" spans="6:19" ht="15.75" x14ac:dyDescent="0.25">
      <c r="F149" s="526"/>
      <c r="G149" s="526"/>
      <c r="H149" s="526"/>
      <c r="I149" s="526"/>
      <c r="J149" s="526"/>
      <c r="K149" s="526"/>
      <c r="L149" s="526"/>
      <c r="M149" s="526"/>
      <c r="N149" s="526"/>
      <c r="O149" s="526"/>
      <c r="P149" s="526"/>
      <c r="Q149" s="526"/>
      <c r="R149" s="526"/>
      <c r="S149" s="526"/>
    </row>
    <row r="150" spans="6:19" ht="15.75" x14ac:dyDescent="0.25">
      <c r="F150" s="526"/>
      <c r="G150" s="526"/>
      <c r="H150" s="526"/>
      <c r="I150" s="526"/>
      <c r="J150" s="526"/>
      <c r="K150" s="526"/>
      <c r="L150" s="526"/>
      <c r="M150" s="526"/>
      <c r="N150" s="526"/>
      <c r="O150" s="526"/>
      <c r="P150" s="526"/>
      <c r="Q150" s="526"/>
      <c r="R150" s="526"/>
      <c r="S150" s="526"/>
    </row>
    <row r="151" spans="6:19" ht="15.75" x14ac:dyDescent="0.25">
      <c r="F151" s="526"/>
      <c r="G151" s="526"/>
      <c r="H151" s="526"/>
      <c r="I151" s="526"/>
      <c r="J151" s="526"/>
      <c r="K151" s="526"/>
      <c r="L151" s="526"/>
      <c r="M151" s="526"/>
      <c r="N151" s="526"/>
      <c r="O151" s="526"/>
      <c r="P151" s="526"/>
      <c r="Q151" s="526"/>
      <c r="R151" s="526"/>
      <c r="S151" s="526"/>
    </row>
  </sheetData>
  <sheetProtection password="D13B" sheet="1" objects="1" scenarios="1" selectLockedCells="1"/>
  <mergeCells count="2">
    <mergeCell ref="A20:E24"/>
    <mergeCell ref="B11:E11"/>
  </mergeCells>
  <phoneticPr fontId="2" type="noConversion"/>
  <printOptions horizontalCentered="1"/>
  <pageMargins left="0.88" right="0.21" top="0.22" bottom="0.42" header="0.17" footer="0.17"/>
  <pageSetup scale="85" orientation="portrait" r:id="rId1"/>
  <headerFooter alignWithMargins="0">
    <oddFooter>&amp;C&amp;F \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39997558519241921"/>
    <pageSetUpPr fitToPage="1"/>
  </sheetPr>
  <dimension ref="A1:U159"/>
  <sheetViews>
    <sheetView topLeftCell="A6" zoomScaleNormal="100" workbookViewId="0">
      <selection activeCell="E16" sqref="E16"/>
    </sheetView>
  </sheetViews>
  <sheetFormatPr defaultRowHeight="12.75" x14ac:dyDescent="0.2"/>
  <cols>
    <col min="1" max="1" width="12.140625" style="70" customWidth="1"/>
    <col min="2" max="2" width="7.42578125" style="70" customWidth="1"/>
    <col min="3" max="3" width="7.7109375" style="70" customWidth="1"/>
    <col min="4" max="4" width="14.28515625" style="70" customWidth="1"/>
    <col min="5" max="5" width="16.140625" style="70" customWidth="1"/>
    <col min="6" max="6" width="22.85546875" style="70" customWidth="1"/>
    <col min="7" max="7" width="21.42578125" style="70" customWidth="1"/>
    <col min="8" max="16384" width="9.140625" style="70"/>
  </cols>
  <sheetData>
    <row r="1" spans="1:21" ht="15.75" customHeight="1" x14ac:dyDescent="0.25">
      <c r="A1" s="50" t="s">
        <v>1036</v>
      </c>
      <c r="B1" s="51"/>
      <c r="C1" s="51"/>
      <c r="D1" s="51"/>
      <c r="E1" s="769" t="s">
        <v>1163</v>
      </c>
      <c r="F1" s="769"/>
      <c r="G1" s="83"/>
      <c r="H1" s="83" t="s">
        <v>786</v>
      </c>
      <c r="I1" s="96"/>
      <c r="J1" s="96"/>
      <c r="K1" s="96"/>
      <c r="L1" s="96"/>
      <c r="M1" s="96"/>
    </row>
    <row r="2" spans="1:21" ht="15.75" x14ac:dyDescent="0.25">
      <c r="A2" s="50" t="s">
        <v>805</v>
      </c>
      <c r="B2" s="51"/>
      <c r="C2" s="51"/>
      <c r="D2" s="51"/>
      <c r="E2" s="51"/>
      <c r="F2" s="96"/>
      <c r="G2" s="96"/>
      <c r="H2" s="96"/>
      <c r="I2" s="96"/>
      <c r="J2" s="96"/>
      <c r="K2" s="96"/>
      <c r="L2" s="96"/>
      <c r="M2" s="96"/>
    </row>
    <row r="3" spans="1:21" ht="15.75" x14ac:dyDescent="0.25">
      <c r="A3" s="50" t="s">
        <v>806</v>
      </c>
      <c r="B3" s="51"/>
      <c r="C3" s="51"/>
      <c r="D3" s="51"/>
      <c r="E3" s="51"/>
      <c r="F3" s="96"/>
      <c r="G3" s="96"/>
      <c r="H3" s="96"/>
      <c r="I3" s="96"/>
      <c r="J3" s="96"/>
      <c r="K3" s="96"/>
      <c r="L3" s="96"/>
      <c r="M3" s="96"/>
    </row>
    <row r="4" spans="1:21" ht="15.75" x14ac:dyDescent="0.25">
      <c r="A4" s="50"/>
      <c r="B4" s="51"/>
      <c r="C4" s="51"/>
      <c r="D4" s="51"/>
      <c r="E4" s="51"/>
      <c r="F4" s="96"/>
      <c r="G4" s="96"/>
      <c r="H4" s="96"/>
      <c r="I4" s="96"/>
      <c r="J4" s="96"/>
      <c r="K4" s="96"/>
      <c r="L4" s="96"/>
      <c r="M4" s="96"/>
    </row>
    <row r="5" spans="1:21" ht="15.75" x14ac:dyDescent="0.25">
      <c r="A5" s="767" t="s">
        <v>464</v>
      </c>
      <c r="B5" s="767"/>
      <c r="C5" s="767"/>
      <c r="D5" s="767"/>
      <c r="E5" s="97"/>
      <c r="F5" s="96"/>
      <c r="G5" s="96"/>
      <c r="H5" s="96"/>
      <c r="I5" s="96"/>
      <c r="J5" s="96"/>
      <c r="K5" s="96"/>
      <c r="L5" s="96"/>
      <c r="M5" s="96"/>
    </row>
    <row r="6" spans="1:21" ht="15.75" x14ac:dyDescent="0.25">
      <c r="A6" s="767" t="s">
        <v>462</v>
      </c>
      <c r="B6" s="767"/>
      <c r="C6" s="767"/>
      <c r="D6" s="767"/>
      <c r="E6" s="98"/>
      <c r="F6" s="83" t="s">
        <v>221</v>
      </c>
      <c r="G6" s="106">
        <f>'1 Provider Data'!$B$11</f>
        <v>0</v>
      </c>
      <c r="H6" s="96"/>
      <c r="I6" s="96"/>
      <c r="J6" s="96"/>
      <c r="K6" s="96"/>
      <c r="L6" s="96"/>
      <c r="M6" s="96"/>
    </row>
    <row r="7" spans="1:21" ht="15.75" x14ac:dyDescent="0.25">
      <c r="A7" s="752" t="s">
        <v>463</v>
      </c>
      <c r="B7" s="752"/>
      <c r="C7" s="768"/>
      <c r="D7" s="692"/>
      <c r="E7" s="98"/>
      <c r="F7" s="83" t="s">
        <v>1034</v>
      </c>
      <c r="G7" s="107">
        <f>'1 Provider Data'!$B$12</f>
        <v>0</v>
      </c>
      <c r="H7" s="96"/>
      <c r="I7" s="96"/>
      <c r="J7" s="96"/>
      <c r="K7" s="96"/>
      <c r="L7" s="96"/>
      <c r="M7" s="96"/>
    </row>
    <row r="8" spans="1:21" ht="15.75" x14ac:dyDescent="0.25">
      <c r="A8" s="96"/>
      <c r="B8" s="96"/>
      <c r="C8" s="96"/>
      <c r="D8" s="98"/>
      <c r="E8" s="98"/>
      <c r="F8" s="83" t="s">
        <v>222</v>
      </c>
      <c r="G8" s="108">
        <f>'1 Provider Data'!$B$7</f>
        <v>41455</v>
      </c>
      <c r="H8" s="96"/>
      <c r="I8" s="96"/>
      <c r="J8" s="96"/>
      <c r="K8" s="96"/>
      <c r="L8" s="96"/>
      <c r="M8" s="96"/>
    </row>
    <row r="9" spans="1:21" x14ac:dyDescent="0.2">
      <c r="A9" s="96"/>
      <c r="B9" s="96"/>
      <c r="C9" s="96"/>
      <c r="D9" s="96"/>
      <c r="F9" s="96"/>
      <c r="G9" s="96"/>
      <c r="H9" s="96"/>
      <c r="I9" s="96"/>
      <c r="J9" s="96"/>
      <c r="K9" s="96"/>
      <c r="L9" s="96"/>
      <c r="M9" s="96"/>
    </row>
    <row r="10" spans="1:21" ht="33.75" customHeight="1" x14ac:dyDescent="0.2">
      <c r="A10" s="96"/>
      <c r="B10" s="96"/>
      <c r="C10" s="96"/>
      <c r="D10" s="96"/>
      <c r="E10" s="719" t="s">
        <v>403</v>
      </c>
      <c r="F10" s="96"/>
      <c r="G10" s="96"/>
      <c r="H10" s="96"/>
      <c r="I10" s="96"/>
      <c r="J10" s="96"/>
      <c r="K10" s="96"/>
      <c r="L10" s="96"/>
      <c r="M10" s="96"/>
    </row>
    <row r="11" spans="1:21" ht="26.25" customHeight="1" x14ac:dyDescent="0.2">
      <c r="A11" s="215" t="s">
        <v>395</v>
      </c>
      <c r="B11" s="215" t="s">
        <v>396</v>
      </c>
      <c r="C11" s="215" t="s">
        <v>397</v>
      </c>
      <c r="D11" s="215" t="s">
        <v>398</v>
      </c>
      <c r="E11" s="215" t="s">
        <v>399</v>
      </c>
      <c r="F11" s="215" t="s">
        <v>400</v>
      </c>
      <c r="G11" s="215" t="s">
        <v>401</v>
      </c>
      <c r="H11" s="215" t="s">
        <v>402</v>
      </c>
      <c r="I11" s="96"/>
      <c r="J11" s="96"/>
      <c r="K11" s="96"/>
      <c r="L11" s="96"/>
      <c r="M11" s="96"/>
      <c r="N11" s="96"/>
      <c r="O11" s="96"/>
      <c r="P11" s="96"/>
      <c r="Q11" s="96"/>
      <c r="R11" s="96"/>
      <c r="S11" s="96"/>
      <c r="T11" s="96"/>
      <c r="U11" s="96"/>
    </row>
    <row r="12" spans="1:21" ht="43.5" customHeight="1" x14ac:dyDescent="0.2">
      <c r="A12" s="99" t="s">
        <v>446</v>
      </c>
      <c r="B12" s="99" t="s">
        <v>189</v>
      </c>
      <c r="C12" s="99" t="s">
        <v>53</v>
      </c>
      <c r="D12" s="99" t="s">
        <v>1029</v>
      </c>
      <c r="E12" s="99" t="s">
        <v>445</v>
      </c>
      <c r="F12" s="99" t="s">
        <v>978</v>
      </c>
      <c r="G12" s="99" t="s">
        <v>979</v>
      </c>
      <c r="H12" s="99" t="s">
        <v>84</v>
      </c>
      <c r="I12" s="96"/>
      <c r="J12" s="96"/>
      <c r="K12" s="96"/>
      <c r="L12" s="96"/>
      <c r="M12" s="96"/>
    </row>
    <row r="13" spans="1:21" ht="38.25" customHeight="1" x14ac:dyDescent="0.2">
      <c r="A13" s="100" t="s">
        <v>447</v>
      </c>
      <c r="B13" s="100">
        <v>404</v>
      </c>
      <c r="C13" s="100" t="s">
        <v>448</v>
      </c>
      <c r="D13" s="100" t="s">
        <v>79</v>
      </c>
      <c r="E13" s="700"/>
      <c r="F13" s="100" t="s">
        <v>85</v>
      </c>
      <c r="G13" s="100" t="s">
        <v>980</v>
      </c>
      <c r="H13" s="103" t="s">
        <v>788</v>
      </c>
      <c r="I13" s="96"/>
      <c r="J13" s="96"/>
      <c r="K13" s="96"/>
      <c r="L13" s="96"/>
      <c r="M13" s="96"/>
    </row>
    <row r="14" spans="1:21" ht="25.5" customHeight="1" x14ac:dyDescent="0.2">
      <c r="A14" s="100" t="s">
        <v>447</v>
      </c>
      <c r="B14" s="100">
        <v>405</v>
      </c>
      <c r="C14" s="100">
        <v>560</v>
      </c>
      <c r="D14" s="100" t="s">
        <v>450</v>
      </c>
      <c r="E14" s="700"/>
      <c r="F14" s="101" t="s">
        <v>980</v>
      </c>
      <c r="G14" s="100" t="s">
        <v>980</v>
      </c>
      <c r="H14" s="103"/>
      <c r="I14" s="96"/>
      <c r="J14" s="96"/>
      <c r="K14" s="96"/>
      <c r="L14" s="96"/>
      <c r="M14" s="96"/>
    </row>
    <row r="15" spans="1:21" ht="29.25" customHeight="1" x14ac:dyDescent="0.2">
      <c r="A15" s="100" t="s">
        <v>447</v>
      </c>
      <c r="B15" s="100">
        <v>406</v>
      </c>
      <c r="C15" s="100">
        <v>600</v>
      </c>
      <c r="D15" s="100" t="s">
        <v>451</v>
      </c>
      <c r="E15" s="700"/>
      <c r="F15" s="101" t="s">
        <v>980</v>
      </c>
      <c r="G15" s="100" t="s">
        <v>980</v>
      </c>
      <c r="H15" s="103"/>
      <c r="I15" s="96"/>
      <c r="J15" s="96"/>
      <c r="K15" s="96"/>
      <c r="L15" s="96"/>
      <c r="M15" s="96"/>
    </row>
    <row r="16" spans="1:21" ht="45" customHeight="1" x14ac:dyDescent="0.2">
      <c r="A16" s="100" t="s">
        <v>447</v>
      </c>
      <c r="B16" s="100">
        <v>407</v>
      </c>
      <c r="C16" s="100">
        <v>600</v>
      </c>
      <c r="D16" s="100" t="s">
        <v>26</v>
      </c>
      <c r="E16" s="700"/>
      <c r="F16" s="100" t="s">
        <v>800</v>
      </c>
      <c r="G16" s="100" t="s">
        <v>981</v>
      </c>
      <c r="H16" s="103" t="s">
        <v>789</v>
      </c>
      <c r="I16" s="96"/>
      <c r="J16" s="96"/>
      <c r="K16" s="96"/>
      <c r="L16" s="96"/>
      <c r="M16" s="96"/>
    </row>
    <row r="17" spans="1:13" ht="47.25" customHeight="1" x14ac:dyDescent="0.2">
      <c r="A17" s="100" t="s">
        <v>447</v>
      </c>
      <c r="B17" s="100">
        <v>408</v>
      </c>
      <c r="C17" s="100">
        <v>400</v>
      </c>
      <c r="D17" s="100" t="s">
        <v>452</v>
      </c>
      <c r="E17" s="700"/>
      <c r="F17" s="100" t="s">
        <v>800</v>
      </c>
      <c r="G17" s="100" t="s">
        <v>981</v>
      </c>
      <c r="H17" s="103" t="s">
        <v>790</v>
      </c>
      <c r="I17" s="96"/>
      <c r="J17" s="96"/>
      <c r="K17" s="96"/>
      <c r="L17" s="96"/>
      <c r="M17" s="96"/>
    </row>
    <row r="18" spans="1:13" ht="87" customHeight="1" x14ac:dyDescent="0.2">
      <c r="A18" s="100" t="s">
        <v>447</v>
      </c>
      <c r="B18" s="100">
        <v>409</v>
      </c>
      <c r="C18" s="100">
        <v>510</v>
      </c>
      <c r="D18" s="100" t="s">
        <v>4</v>
      </c>
      <c r="E18" s="700"/>
      <c r="F18" s="100" t="s">
        <v>769</v>
      </c>
      <c r="G18" s="100" t="s">
        <v>767</v>
      </c>
      <c r="H18" s="103" t="s">
        <v>791</v>
      </c>
      <c r="I18" s="96"/>
      <c r="J18" s="96"/>
      <c r="K18" s="96"/>
      <c r="L18" s="96"/>
      <c r="M18" s="96"/>
    </row>
    <row r="19" spans="1:13" ht="51.75" customHeight="1" x14ac:dyDescent="0.2">
      <c r="A19" s="100" t="s">
        <v>447</v>
      </c>
      <c r="B19" s="100">
        <v>410</v>
      </c>
      <c r="C19" s="100" t="s">
        <v>449</v>
      </c>
      <c r="D19" s="100" t="s">
        <v>768</v>
      </c>
      <c r="E19" s="700"/>
      <c r="F19" s="100" t="s">
        <v>799</v>
      </c>
      <c r="G19" s="100" t="s">
        <v>981</v>
      </c>
      <c r="H19" s="103" t="s">
        <v>792</v>
      </c>
      <c r="I19" s="96"/>
      <c r="J19" s="96"/>
      <c r="K19" s="96"/>
      <c r="L19" s="96"/>
      <c r="M19" s="96"/>
    </row>
    <row r="20" spans="1:13" ht="51.75" customHeight="1" x14ac:dyDescent="0.2">
      <c r="A20" s="100" t="s">
        <v>447</v>
      </c>
      <c r="B20" s="100">
        <v>411</v>
      </c>
      <c r="C20" s="100">
        <v>890</v>
      </c>
      <c r="D20" s="100" t="s">
        <v>453</v>
      </c>
      <c r="E20" s="700"/>
      <c r="F20" s="100" t="s">
        <v>800</v>
      </c>
      <c r="G20" s="100" t="s">
        <v>981</v>
      </c>
      <c r="H20" s="103" t="s">
        <v>798</v>
      </c>
      <c r="I20" s="96"/>
      <c r="J20" s="96"/>
      <c r="K20" s="96"/>
      <c r="L20" s="96"/>
      <c r="M20" s="96"/>
    </row>
    <row r="21" spans="1:13" x14ac:dyDescent="0.2">
      <c r="A21" s="96"/>
      <c r="B21" s="96"/>
      <c r="C21" s="96"/>
      <c r="D21" s="102" t="s">
        <v>9</v>
      </c>
      <c r="E21" s="616">
        <f>SUM(E13:E20)</f>
        <v>0</v>
      </c>
      <c r="F21" s="96"/>
      <c r="G21" s="96"/>
      <c r="H21" s="96"/>
      <c r="I21" s="96"/>
      <c r="J21" s="96"/>
      <c r="K21" s="96"/>
      <c r="L21" s="96"/>
      <c r="M21" s="96"/>
    </row>
    <row r="22" spans="1:13" x14ac:dyDescent="0.2">
      <c r="A22" s="96"/>
      <c r="B22" s="96"/>
      <c r="C22" s="96"/>
      <c r="D22" s="96"/>
      <c r="E22" s="96"/>
      <c r="F22" s="96"/>
      <c r="G22" s="96"/>
      <c r="H22" s="96"/>
      <c r="I22" s="96"/>
      <c r="J22" s="96"/>
      <c r="K22" s="96"/>
      <c r="L22" s="96"/>
      <c r="M22" s="96"/>
    </row>
    <row r="23" spans="1:13" x14ac:dyDescent="0.2">
      <c r="A23" s="96"/>
      <c r="B23" s="96"/>
      <c r="C23" s="96"/>
      <c r="D23" s="96"/>
      <c r="E23" s="96"/>
      <c r="F23" s="96"/>
      <c r="G23" s="96"/>
      <c r="H23" s="96"/>
      <c r="I23" s="96"/>
      <c r="J23" s="96"/>
      <c r="K23" s="96"/>
      <c r="L23" s="96"/>
      <c r="M23" s="96"/>
    </row>
    <row r="24" spans="1:13" x14ac:dyDescent="0.2">
      <c r="A24" s="96"/>
      <c r="B24" s="96"/>
      <c r="C24" s="96"/>
      <c r="D24" s="96"/>
      <c r="E24" s="96"/>
      <c r="F24" s="96"/>
      <c r="G24" s="96"/>
      <c r="H24" s="96"/>
      <c r="I24" s="96"/>
      <c r="J24" s="96"/>
      <c r="K24" s="96"/>
      <c r="L24" s="96"/>
      <c r="M24" s="96"/>
    </row>
    <row r="25" spans="1:13" x14ac:dyDescent="0.2">
      <c r="A25" s="96"/>
      <c r="B25" s="96"/>
      <c r="C25" s="96"/>
      <c r="D25" s="96"/>
      <c r="E25" s="96"/>
      <c r="F25" s="96"/>
      <c r="G25" s="96"/>
      <c r="H25" s="96"/>
      <c r="I25" s="96"/>
      <c r="J25" s="96"/>
      <c r="K25" s="96"/>
      <c r="L25" s="96"/>
      <c r="M25" s="96"/>
    </row>
    <row r="26" spans="1:13" x14ac:dyDescent="0.2">
      <c r="A26" s="96"/>
      <c r="B26" s="96"/>
      <c r="C26" s="96"/>
      <c r="D26" s="96"/>
      <c r="E26" s="96"/>
      <c r="F26" s="96"/>
      <c r="G26" s="96"/>
      <c r="H26" s="96"/>
      <c r="I26" s="96"/>
      <c r="J26" s="96"/>
      <c r="K26" s="96"/>
      <c r="L26" s="96"/>
      <c r="M26" s="96"/>
    </row>
    <row r="27" spans="1:13" x14ac:dyDescent="0.2">
      <c r="A27" s="96"/>
      <c r="B27" s="96"/>
      <c r="C27" s="96"/>
      <c r="D27" s="96"/>
      <c r="E27" s="96"/>
      <c r="F27" s="96"/>
      <c r="G27" s="96"/>
      <c r="H27" s="96"/>
      <c r="I27" s="96"/>
      <c r="J27" s="96"/>
      <c r="K27" s="96"/>
      <c r="L27" s="96"/>
      <c r="M27" s="96"/>
    </row>
    <row r="28" spans="1:13" x14ac:dyDescent="0.2">
      <c r="A28" s="96"/>
      <c r="B28" s="96"/>
      <c r="C28" s="96"/>
      <c r="D28" s="96"/>
      <c r="E28" s="96"/>
      <c r="F28" s="96"/>
      <c r="G28" s="96"/>
      <c r="H28" s="96"/>
      <c r="I28" s="96"/>
      <c r="J28" s="96"/>
      <c r="K28" s="96"/>
      <c r="L28" s="96"/>
      <c r="M28" s="96"/>
    </row>
    <row r="29" spans="1:13" x14ac:dyDescent="0.2">
      <c r="A29" s="96"/>
      <c r="B29" s="96"/>
      <c r="C29" s="96"/>
      <c r="D29" s="96"/>
      <c r="E29" s="96"/>
      <c r="F29" s="96"/>
      <c r="G29" s="96"/>
      <c r="H29" s="96"/>
      <c r="I29" s="96"/>
      <c r="J29" s="96"/>
      <c r="K29" s="96"/>
      <c r="L29" s="96"/>
      <c r="M29" s="96"/>
    </row>
    <row r="30" spans="1:13" x14ac:dyDescent="0.2">
      <c r="A30" s="96"/>
      <c r="B30" s="96"/>
      <c r="C30" s="96"/>
      <c r="D30" s="96"/>
      <c r="E30" s="96"/>
      <c r="F30" s="96"/>
      <c r="G30" s="96"/>
      <c r="H30" s="96"/>
      <c r="I30" s="96"/>
      <c r="J30" s="96"/>
      <c r="K30" s="96"/>
      <c r="L30" s="96"/>
      <c r="M30" s="96"/>
    </row>
    <row r="31" spans="1:13" x14ac:dyDescent="0.2">
      <c r="A31" s="96"/>
      <c r="B31" s="96"/>
      <c r="C31" s="96"/>
      <c r="D31" s="96"/>
      <c r="E31" s="96"/>
      <c r="F31" s="96"/>
      <c r="G31" s="96"/>
      <c r="H31" s="96"/>
      <c r="I31" s="96"/>
      <c r="J31" s="96"/>
      <c r="K31" s="96"/>
      <c r="L31" s="96"/>
      <c r="M31" s="96"/>
    </row>
    <row r="32" spans="1:13" x14ac:dyDescent="0.2">
      <c r="A32" s="96"/>
      <c r="B32" s="96"/>
      <c r="C32" s="96"/>
      <c r="D32" s="96"/>
      <c r="E32" s="96"/>
      <c r="F32" s="96"/>
      <c r="G32" s="96"/>
      <c r="H32" s="96"/>
      <c r="I32" s="96"/>
      <c r="J32" s="96"/>
      <c r="K32" s="96"/>
      <c r="L32" s="96"/>
      <c r="M32" s="96"/>
    </row>
    <row r="33" spans="1:13" x14ac:dyDescent="0.2">
      <c r="A33" s="96"/>
      <c r="B33" s="96"/>
      <c r="C33" s="96"/>
      <c r="D33" s="96"/>
      <c r="E33" s="96"/>
      <c r="F33" s="96"/>
      <c r="G33" s="96"/>
      <c r="H33" s="96"/>
      <c r="I33" s="96"/>
      <c r="J33" s="96"/>
      <c r="K33" s="96"/>
      <c r="L33" s="96"/>
      <c r="M33" s="96"/>
    </row>
    <row r="34" spans="1:13" x14ac:dyDescent="0.2">
      <c r="A34" s="96"/>
      <c r="B34" s="96"/>
      <c r="C34" s="96"/>
      <c r="D34" s="96"/>
      <c r="E34" s="96"/>
      <c r="F34" s="96"/>
      <c r="G34" s="96"/>
      <c r="H34" s="96"/>
      <c r="I34" s="96"/>
      <c r="J34" s="96"/>
      <c r="K34" s="96"/>
      <c r="L34" s="96"/>
      <c r="M34" s="96"/>
    </row>
    <row r="35" spans="1:13" x14ac:dyDescent="0.2">
      <c r="A35" s="96"/>
      <c r="B35" s="96"/>
      <c r="C35" s="96"/>
      <c r="D35" s="96"/>
      <c r="E35" s="96"/>
      <c r="F35" s="96"/>
      <c r="G35" s="96"/>
      <c r="H35" s="96"/>
      <c r="I35" s="96"/>
      <c r="J35" s="96"/>
      <c r="K35" s="96"/>
      <c r="L35" s="96"/>
      <c r="M35" s="96"/>
    </row>
    <row r="36" spans="1:13" x14ac:dyDescent="0.2">
      <c r="A36" s="96"/>
      <c r="B36" s="96"/>
      <c r="C36" s="96"/>
      <c r="D36" s="96"/>
      <c r="E36" s="96"/>
      <c r="F36" s="96"/>
      <c r="G36" s="96"/>
      <c r="H36" s="96"/>
      <c r="I36" s="96"/>
      <c r="J36" s="96"/>
      <c r="K36" s="96"/>
      <c r="L36" s="96"/>
      <c r="M36" s="96"/>
    </row>
    <row r="37" spans="1:13" x14ac:dyDescent="0.2">
      <c r="A37" s="96"/>
      <c r="B37" s="96"/>
      <c r="C37" s="96"/>
      <c r="D37" s="96"/>
      <c r="E37" s="96"/>
      <c r="F37" s="96"/>
      <c r="G37" s="96"/>
      <c r="H37" s="96"/>
      <c r="I37" s="96"/>
      <c r="J37" s="96"/>
      <c r="K37" s="96"/>
      <c r="L37" s="96"/>
      <c r="M37" s="96"/>
    </row>
    <row r="38" spans="1:13" x14ac:dyDescent="0.2">
      <c r="A38" s="96"/>
      <c r="B38" s="96"/>
      <c r="C38" s="96"/>
      <c r="D38" s="96"/>
      <c r="E38" s="96"/>
      <c r="F38" s="96"/>
      <c r="G38" s="96"/>
      <c r="H38" s="96"/>
      <c r="I38" s="96"/>
      <c r="J38" s="96"/>
      <c r="K38" s="96"/>
      <c r="L38" s="96"/>
      <c r="M38" s="96"/>
    </row>
    <row r="39" spans="1:13" x14ac:dyDescent="0.2">
      <c r="A39" s="96"/>
      <c r="B39" s="96"/>
      <c r="C39" s="96"/>
      <c r="D39" s="96"/>
      <c r="E39" s="96"/>
      <c r="F39" s="96"/>
      <c r="G39" s="96"/>
      <c r="H39" s="96"/>
      <c r="I39" s="96"/>
      <c r="J39" s="96"/>
      <c r="K39" s="96"/>
      <c r="L39" s="96"/>
      <c r="M39" s="96"/>
    </row>
    <row r="40" spans="1:13" x14ac:dyDescent="0.2">
      <c r="A40" s="96"/>
      <c r="B40" s="96"/>
      <c r="C40" s="96"/>
      <c r="D40" s="96"/>
      <c r="E40" s="96"/>
      <c r="F40" s="96"/>
      <c r="G40" s="96"/>
      <c r="H40" s="96"/>
      <c r="I40" s="96"/>
      <c r="J40" s="96"/>
      <c r="K40" s="96"/>
      <c r="L40" s="96"/>
      <c r="M40" s="96"/>
    </row>
    <row r="41" spans="1:13" x14ac:dyDescent="0.2">
      <c r="A41" s="96"/>
      <c r="B41" s="96"/>
      <c r="C41" s="96"/>
      <c r="D41" s="96"/>
      <c r="E41" s="96"/>
      <c r="F41" s="96"/>
      <c r="G41" s="96"/>
      <c r="H41" s="96"/>
      <c r="I41" s="96"/>
      <c r="J41" s="96"/>
      <c r="K41" s="96"/>
      <c r="L41" s="96"/>
      <c r="M41" s="96"/>
    </row>
    <row r="42" spans="1:13" x14ac:dyDescent="0.2">
      <c r="A42" s="96"/>
      <c r="B42" s="96"/>
      <c r="C42" s="96"/>
      <c r="D42" s="96"/>
      <c r="E42" s="96"/>
      <c r="F42" s="96"/>
      <c r="G42" s="96"/>
      <c r="H42" s="96"/>
      <c r="I42" s="96"/>
      <c r="J42" s="96"/>
      <c r="K42" s="96"/>
      <c r="L42" s="96"/>
      <c r="M42" s="96"/>
    </row>
    <row r="43" spans="1:13" x14ac:dyDescent="0.2">
      <c r="A43" s="96"/>
      <c r="B43" s="96"/>
      <c r="C43" s="96"/>
      <c r="D43" s="96"/>
      <c r="E43" s="96"/>
      <c r="F43" s="96"/>
      <c r="G43" s="96"/>
      <c r="H43" s="96"/>
      <c r="I43" s="96"/>
      <c r="J43" s="96"/>
      <c r="K43" s="96"/>
      <c r="L43" s="96"/>
      <c r="M43" s="96"/>
    </row>
    <row r="44" spans="1:13" x14ac:dyDescent="0.2">
      <c r="A44" s="96"/>
      <c r="B44" s="96"/>
      <c r="C44" s="96"/>
      <c r="D44" s="96"/>
      <c r="E44" s="96"/>
      <c r="F44" s="96"/>
      <c r="G44" s="96"/>
      <c r="H44" s="96"/>
      <c r="I44" s="96"/>
      <c r="J44" s="96"/>
      <c r="K44" s="96"/>
      <c r="L44" s="96"/>
      <c r="M44" s="96"/>
    </row>
    <row r="45" spans="1:13" x14ac:dyDescent="0.2">
      <c r="A45" s="96"/>
      <c r="B45" s="96"/>
      <c r="C45" s="96"/>
      <c r="D45" s="96"/>
      <c r="E45" s="96"/>
      <c r="F45" s="96"/>
      <c r="G45" s="96"/>
      <c r="H45" s="96"/>
      <c r="I45" s="96"/>
      <c r="J45" s="96"/>
      <c r="K45" s="96"/>
      <c r="L45" s="96"/>
      <c r="M45" s="96"/>
    </row>
    <row r="46" spans="1:13" x14ac:dyDescent="0.2">
      <c r="A46" s="96"/>
      <c r="B46" s="96"/>
      <c r="C46" s="96"/>
      <c r="D46" s="96"/>
      <c r="E46" s="96"/>
      <c r="F46" s="96"/>
      <c r="G46" s="96"/>
      <c r="H46" s="96"/>
      <c r="I46" s="96"/>
      <c r="J46" s="96"/>
      <c r="K46" s="96"/>
      <c r="L46" s="96"/>
      <c r="M46" s="96"/>
    </row>
    <row r="47" spans="1:13" x14ac:dyDescent="0.2">
      <c r="A47" s="96"/>
      <c r="B47" s="96"/>
      <c r="C47" s="96"/>
      <c r="D47" s="96"/>
      <c r="E47" s="96"/>
      <c r="F47" s="96"/>
      <c r="G47" s="96"/>
      <c r="H47" s="96"/>
      <c r="I47" s="96"/>
      <c r="J47" s="96"/>
      <c r="K47" s="96"/>
      <c r="L47" s="96"/>
      <c r="M47" s="96"/>
    </row>
    <row r="48" spans="1:13" x14ac:dyDescent="0.2">
      <c r="A48" s="96"/>
      <c r="B48" s="96"/>
      <c r="C48" s="96"/>
      <c r="D48" s="96"/>
      <c r="E48" s="96"/>
      <c r="F48" s="96"/>
      <c r="G48" s="96"/>
      <c r="H48" s="96"/>
      <c r="I48" s="96"/>
      <c r="J48" s="96"/>
      <c r="K48" s="96"/>
      <c r="L48" s="96"/>
      <c r="M48" s="96"/>
    </row>
    <row r="49" spans="1:13" x14ac:dyDescent="0.2">
      <c r="A49" s="96"/>
      <c r="B49" s="96"/>
      <c r="C49" s="96"/>
      <c r="D49" s="96"/>
      <c r="E49" s="96"/>
      <c r="F49" s="96"/>
      <c r="G49" s="96"/>
      <c r="H49" s="96"/>
      <c r="I49" s="96"/>
      <c r="J49" s="96"/>
      <c r="K49" s="96"/>
      <c r="L49" s="96"/>
      <c r="M49" s="96"/>
    </row>
    <row r="50" spans="1:13" x14ac:dyDescent="0.2">
      <c r="A50" s="96"/>
      <c r="B50" s="96"/>
      <c r="C50" s="96"/>
      <c r="D50" s="96"/>
      <c r="E50" s="96"/>
      <c r="F50" s="96"/>
      <c r="G50" s="96"/>
      <c r="H50" s="96"/>
      <c r="I50" s="96"/>
      <c r="J50" s="96"/>
      <c r="K50" s="96"/>
      <c r="L50" s="96"/>
      <c r="M50" s="96"/>
    </row>
    <row r="51" spans="1:13" x14ac:dyDescent="0.2">
      <c r="A51" s="96"/>
      <c r="B51" s="96"/>
      <c r="C51" s="96"/>
      <c r="D51" s="96"/>
      <c r="E51" s="96"/>
      <c r="F51" s="96"/>
      <c r="G51" s="96"/>
      <c r="H51" s="96"/>
      <c r="I51" s="96"/>
      <c r="J51" s="96"/>
      <c r="K51" s="96"/>
      <c r="L51" s="96"/>
      <c r="M51" s="96"/>
    </row>
    <row r="52" spans="1:13" x14ac:dyDescent="0.2">
      <c r="A52" s="96"/>
      <c r="B52" s="96"/>
      <c r="C52" s="96"/>
      <c r="D52" s="96"/>
      <c r="E52" s="96"/>
      <c r="F52" s="96"/>
      <c r="G52" s="96"/>
      <c r="H52" s="96"/>
      <c r="I52" s="96"/>
      <c r="J52" s="96"/>
      <c r="K52" s="96"/>
      <c r="L52" s="96"/>
      <c r="M52" s="96"/>
    </row>
    <row r="53" spans="1:13" x14ac:dyDescent="0.2">
      <c r="A53" s="96"/>
      <c r="B53" s="96"/>
      <c r="C53" s="96"/>
      <c r="D53" s="96"/>
      <c r="E53" s="96"/>
      <c r="F53" s="96"/>
      <c r="G53" s="96"/>
      <c r="H53" s="96"/>
      <c r="I53" s="96"/>
      <c r="J53" s="96"/>
      <c r="K53" s="96"/>
      <c r="L53" s="96"/>
      <c r="M53" s="96"/>
    </row>
    <row r="54" spans="1:13" x14ac:dyDescent="0.2">
      <c r="A54" s="96"/>
      <c r="B54" s="96"/>
      <c r="C54" s="96"/>
      <c r="D54" s="96"/>
      <c r="E54" s="96"/>
      <c r="F54" s="96"/>
      <c r="G54" s="96"/>
      <c r="H54" s="96"/>
      <c r="I54" s="96"/>
      <c r="J54" s="96"/>
      <c r="K54" s="96"/>
      <c r="L54" s="96"/>
      <c r="M54" s="96"/>
    </row>
    <row r="55" spans="1:13" x14ac:dyDescent="0.2">
      <c r="A55" s="96"/>
      <c r="B55" s="96"/>
      <c r="C55" s="96"/>
      <c r="D55" s="96"/>
      <c r="E55" s="96"/>
      <c r="F55" s="96"/>
      <c r="G55" s="96"/>
      <c r="H55" s="96"/>
      <c r="I55" s="96"/>
      <c r="J55" s="96"/>
      <c r="K55" s="96"/>
      <c r="L55" s="96"/>
      <c r="M55" s="96"/>
    </row>
    <row r="56" spans="1:13" x14ac:dyDescent="0.2">
      <c r="A56" s="96"/>
      <c r="B56" s="96"/>
      <c r="C56" s="96"/>
      <c r="D56" s="96"/>
      <c r="E56" s="96"/>
      <c r="F56" s="96"/>
      <c r="G56" s="96"/>
      <c r="H56" s="96"/>
      <c r="I56" s="96"/>
      <c r="J56" s="96"/>
      <c r="K56" s="96"/>
      <c r="L56" s="96"/>
      <c r="M56" s="96"/>
    </row>
    <row r="57" spans="1:13" x14ac:dyDescent="0.2">
      <c r="I57" s="96"/>
      <c r="J57" s="96"/>
      <c r="K57" s="96"/>
      <c r="L57" s="96"/>
      <c r="M57" s="96"/>
    </row>
    <row r="58" spans="1:13" x14ac:dyDescent="0.2">
      <c r="I58" s="96"/>
      <c r="J58" s="96"/>
      <c r="K58" s="96"/>
      <c r="L58" s="96"/>
      <c r="M58" s="96"/>
    </row>
    <row r="59" spans="1:13" x14ac:dyDescent="0.2">
      <c r="I59" s="96"/>
      <c r="J59" s="96"/>
      <c r="K59" s="96"/>
      <c r="L59" s="96"/>
      <c r="M59" s="96"/>
    </row>
    <row r="60" spans="1:13" x14ac:dyDescent="0.2">
      <c r="I60" s="96"/>
      <c r="J60" s="96"/>
      <c r="K60" s="96"/>
      <c r="L60" s="96"/>
      <c r="M60" s="96"/>
    </row>
    <row r="61" spans="1:13" x14ac:dyDescent="0.2">
      <c r="I61" s="96"/>
      <c r="J61" s="96"/>
      <c r="K61" s="96"/>
      <c r="L61" s="96"/>
      <c r="M61" s="96"/>
    </row>
    <row r="62" spans="1:13" x14ac:dyDescent="0.2">
      <c r="I62" s="96"/>
      <c r="J62" s="96"/>
      <c r="K62" s="96"/>
      <c r="L62" s="96"/>
      <c r="M62" s="96"/>
    </row>
    <row r="63" spans="1:13" x14ac:dyDescent="0.2">
      <c r="I63" s="96"/>
      <c r="J63" s="96"/>
      <c r="K63" s="96"/>
      <c r="L63" s="96"/>
      <c r="M63" s="96"/>
    </row>
    <row r="64" spans="1:13" x14ac:dyDescent="0.2">
      <c r="I64" s="96"/>
      <c r="J64" s="96"/>
      <c r="K64" s="96"/>
      <c r="L64" s="96"/>
      <c r="M64" s="96"/>
    </row>
    <row r="65" spans="9:13" x14ac:dyDescent="0.2">
      <c r="I65" s="96"/>
      <c r="J65" s="96"/>
      <c r="K65" s="96"/>
      <c r="L65" s="96"/>
      <c r="M65" s="96"/>
    </row>
    <row r="66" spans="9:13" x14ac:dyDescent="0.2">
      <c r="I66" s="96"/>
      <c r="J66" s="96"/>
      <c r="K66" s="96"/>
      <c r="L66" s="96"/>
      <c r="M66" s="96"/>
    </row>
    <row r="67" spans="9:13" x14ac:dyDescent="0.2">
      <c r="I67" s="96"/>
      <c r="J67" s="96"/>
      <c r="K67" s="96"/>
      <c r="L67" s="96"/>
      <c r="M67" s="96"/>
    </row>
    <row r="68" spans="9:13" x14ac:dyDescent="0.2">
      <c r="I68" s="96"/>
      <c r="J68" s="96"/>
      <c r="K68" s="96"/>
      <c r="L68" s="96"/>
      <c r="M68" s="96"/>
    </row>
    <row r="69" spans="9:13" x14ac:dyDescent="0.2">
      <c r="I69" s="96"/>
      <c r="J69" s="96"/>
      <c r="K69" s="96"/>
      <c r="L69" s="96"/>
      <c r="M69" s="96"/>
    </row>
    <row r="70" spans="9:13" x14ac:dyDescent="0.2">
      <c r="I70" s="96"/>
      <c r="J70" s="96"/>
      <c r="K70" s="96"/>
      <c r="L70" s="96"/>
      <c r="M70" s="96"/>
    </row>
    <row r="71" spans="9:13" x14ac:dyDescent="0.2">
      <c r="I71" s="96"/>
      <c r="J71" s="96"/>
      <c r="K71" s="96"/>
      <c r="L71" s="96"/>
      <c r="M71" s="96"/>
    </row>
    <row r="72" spans="9:13" x14ac:dyDescent="0.2">
      <c r="I72" s="96"/>
      <c r="J72" s="96"/>
      <c r="K72" s="96"/>
      <c r="L72" s="96"/>
      <c r="M72" s="96"/>
    </row>
    <row r="73" spans="9:13" x14ac:dyDescent="0.2">
      <c r="I73" s="96"/>
      <c r="J73" s="96"/>
      <c r="K73" s="96"/>
      <c r="L73" s="96"/>
      <c r="M73" s="96"/>
    </row>
    <row r="74" spans="9:13" x14ac:dyDescent="0.2">
      <c r="I74" s="96"/>
      <c r="J74" s="96"/>
      <c r="K74" s="96"/>
      <c r="L74" s="96"/>
      <c r="M74" s="96"/>
    </row>
    <row r="75" spans="9:13" x14ac:dyDescent="0.2">
      <c r="I75" s="96"/>
      <c r="J75" s="96"/>
      <c r="K75" s="96"/>
      <c r="L75" s="96"/>
      <c r="M75" s="96"/>
    </row>
    <row r="76" spans="9:13" x14ac:dyDescent="0.2">
      <c r="I76" s="96"/>
      <c r="J76" s="96"/>
      <c r="K76" s="96"/>
      <c r="L76" s="96"/>
      <c r="M76" s="96"/>
    </row>
    <row r="77" spans="9:13" x14ac:dyDescent="0.2">
      <c r="I77" s="96"/>
      <c r="J77" s="96"/>
      <c r="K77" s="96"/>
      <c r="L77" s="96"/>
      <c r="M77" s="96"/>
    </row>
    <row r="78" spans="9:13" x14ac:dyDescent="0.2">
      <c r="I78" s="96"/>
      <c r="J78" s="96"/>
      <c r="K78" s="96"/>
      <c r="L78" s="96"/>
      <c r="M78" s="96"/>
    </row>
    <row r="79" spans="9:13" x14ac:dyDescent="0.2">
      <c r="I79" s="96"/>
      <c r="J79" s="96"/>
      <c r="K79" s="96"/>
      <c r="L79" s="96"/>
      <c r="M79" s="96"/>
    </row>
    <row r="80" spans="9:13" x14ac:dyDescent="0.2">
      <c r="I80" s="96"/>
      <c r="J80" s="96"/>
      <c r="K80" s="96"/>
      <c r="L80" s="96"/>
      <c r="M80" s="96"/>
    </row>
    <row r="81" spans="9:13" x14ac:dyDescent="0.2">
      <c r="I81" s="96"/>
      <c r="J81" s="96"/>
      <c r="K81" s="96"/>
      <c r="L81" s="96"/>
      <c r="M81" s="96"/>
    </row>
    <row r="82" spans="9:13" x14ac:dyDescent="0.2">
      <c r="I82" s="96"/>
      <c r="J82" s="96"/>
      <c r="K82" s="96"/>
      <c r="L82" s="96"/>
      <c r="M82" s="96"/>
    </row>
    <row r="83" spans="9:13" x14ac:dyDescent="0.2">
      <c r="I83" s="96"/>
      <c r="J83" s="96"/>
      <c r="K83" s="96"/>
      <c r="L83" s="96"/>
      <c r="M83" s="96"/>
    </row>
    <row r="84" spans="9:13" x14ac:dyDescent="0.2">
      <c r="I84" s="96"/>
      <c r="J84" s="96"/>
      <c r="K84" s="96"/>
      <c r="L84" s="96"/>
      <c r="M84" s="96"/>
    </row>
    <row r="85" spans="9:13" x14ac:dyDescent="0.2">
      <c r="I85" s="96"/>
      <c r="J85" s="96"/>
      <c r="K85" s="96"/>
      <c r="L85" s="96"/>
      <c r="M85" s="96"/>
    </row>
    <row r="86" spans="9:13" x14ac:dyDescent="0.2">
      <c r="I86" s="96"/>
      <c r="J86" s="96"/>
      <c r="K86" s="96"/>
      <c r="L86" s="96"/>
      <c r="M86" s="96"/>
    </row>
    <row r="87" spans="9:13" x14ac:dyDescent="0.2">
      <c r="I87" s="96"/>
      <c r="J87" s="96"/>
      <c r="K87" s="96"/>
      <c r="L87" s="96"/>
      <c r="M87" s="96"/>
    </row>
    <row r="88" spans="9:13" x14ac:dyDescent="0.2">
      <c r="I88" s="96"/>
      <c r="J88" s="96"/>
      <c r="K88" s="96"/>
      <c r="L88" s="96"/>
      <c r="M88" s="96"/>
    </row>
    <row r="89" spans="9:13" x14ac:dyDescent="0.2">
      <c r="I89" s="96"/>
      <c r="J89" s="96"/>
      <c r="K89" s="96"/>
      <c r="L89" s="96"/>
      <c r="M89" s="96"/>
    </row>
    <row r="90" spans="9:13" x14ac:dyDescent="0.2">
      <c r="I90" s="96"/>
      <c r="J90" s="96"/>
      <c r="K90" s="96"/>
      <c r="L90" s="96"/>
      <c r="M90" s="96"/>
    </row>
    <row r="91" spans="9:13" x14ac:dyDescent="0.2">
      <c r="I91" s="96"/>
      <c r="J91" s="96"/>
      <c r="K91" s="96"/>
      <c r="L91" s="96"/>
      <c r="M91" s="96"/>
    </row>
    <row r="92" spans="9:13" x14ac:dyDescent="0.2">
      <c r="I92" s="96"/>
      <c r="J92" s="96"/>
      <c r="K92" s="96"/>
      <c r="L92" s="96"/>
      <c r="M92" s="96"/>
    </row>
    <row r="93" spans="9:13" x14ac:dyDescent="0.2">
      <c r="I93" s="96"/>
      <c r="J93" s="96"/>
      <c r="K93" s="96"/>
      <c r="L93" s="96"/>
      <c r="M93" s="96"/>
    </row>
    <row r="94" spans="9:13" x14ac:dyDescent="0.2">
      <c r="I94" s="96"/>
      <c r="J94" s="96"/>
      <c r="K94" s="96"/>
      <c r="L94" s="96"/>
      <c r="M94" s="96"/>
    </row>
    <row r="95" spans="9:13" x14ac:dyDescent="0.2">
      <c r="I95" s="96"/>
      <c r="J95" s="96"/>
      <c r="K95" s="96"/>
      <c r="L95" s="96"/>
      <c r="M95" s="96"/>
    </row>
    <row r="96" spans="9:13" x14ac:dyDescent="0.2">
      <c r="I96" s="96"/>
      <c r="J96" s="96"/>
      <c r="K96" s="96"/>
      <c r="L96" s="96"/>
      <c r="M96" s="96"/>
    </row>
    <row r="97" spans="9:13" x14ac:dyDescent="0.2">
      <c r="I97" s="96"/>
      <c r="J97" s="96"/>
      <c r="K97" s="96"/>
      <c r="L97" s="96"/>
      <c r="M97" s="96"/>
    </row>
    <row r="98" spans="9:13" x14ac:dyDescent="0.2">
      <c r="I98" s="96"/>
      <c r="J98" s="96"/>
      <c r="K98" s="96"/>
      <c r="L98" s="96"/>
      <c r="M98" s="96"/>
    </row>
    <row r="99" spans="9:13" x14ac:dyDescent="0.2">
      <c r="I99" s="96"/>
      <c r="J99" s="96"/>
      <c r="K99" s="96"/>
      <c r="L99" s="96"/>
      <c r="M99" s="96"/>
    </row>
    <row r="100" spans="9:13" x14ac:dyDescent="0.2">
      <c r="I100" s="96"/>
      <c r="J100" s="96"/>
      <c r="K100" s="96"/>
      <c r="L100" s="96"/>
      <c r="M100" s="96"/>
    </row>
    <row r="101" spans="9:13" x14ac:dyDescent="0.2">
      <c r="I101" s="96"/>
      <c r="J101" s="96"/>
      <c r="K101" s="96"/>
      <c r="L101" s="96"/>
      <c r="M101" s="96"/>
    </row>
    <row r="102" spans="9:13" x14ac:dyDescent="0.2">
      <c r="I102" s="96"/>
      <c r="J102" s="96"/>
      <c r="K102" s="96"/>
      <c r="L102" s="96"/>
      <c r="M102" s="96"/>
    </row>
    <row r="103" spans="9:13" x14ac:dyDescent="0.2">
      <c r="I103" s="96"/>
      <c r="J103" s="96"/>
      <c r="K103" s="96"/>
      <c r="L103" s="96"/>
      <c r="M103" s="96"/>
    </row>
    <row r="104" spans="9:13" x14ac:dyDescent="0.2">
      <c r="I104" s="96"/>
      <c r="J104" s="96"/>
      <c r="K104" s="96"/>
      <c r="L104" s="96"/>
      <c r="M104" s="96"/>
    </row>
    <row r="105" spans="9:13" x14ac:dyDescent="0.2">
      <c r="I105" s="96"/>
      <c r="J105" s="96"/>
      <c r="K105" s="96"/>
      <c r="L105" s="96"/>
      <c r="M105" s="96"/>
    </row>
    <row r="106" spans="9:13" x14ac:dyDescent="0.2">
      <c r="I106" s="96"/>
      <c r="J106" s="96"/>
      <c r="K106" s="96"/>
      <c r="L106" s="96"/>
      <c r="M106" s="96"/>
    </row>
    <row r="107" spans="9:13" x14ac:dyDescent="0.2">
      <c r="I107" s="96"/>
      <c r="J107" s="96"/>
      <c r="K107" s="96"/>
      <c r="L107" s="96"/>
      <c r="M107" s="96"/>
    </row>
    <row r="108" spans="9:13" x14ac:dyDescent="0.2">
      <c r="I108" s="96"/>
      <c r="J108" s="96"/>
      <c r="K108" s="96"/>
      <c r="L108" s="96"/>
      <c r="M108" s="96"/>
    </row>
    <row r="109" spans="9:13" x14ac:dyDescent="0.2">
      <c r="I109" s="96"/>
      <c r="J109" s="96"/>
      <c r="K109" s="96"/>
      <c r="L109" s="96"/>
      <c r="M109" s="96"/>
    </row>
    <row r="110" spans="9:13" x14ac:dyDescent="0.2">
      <c r="I110" s="96"/>
      <c r="J110" s="96"/>
      <c r="K110" s="96"/>
      <c r="L110" s="96"/>
      <c r="M110" s="96"/>
    </row>
    <row r="111" spans="9:13" x14ac:dyDescent="0.2">
      <c r="I111" s="96"/>
      <c r="J111" s="96"/>
      <c r="K111" s="96"/>
      <c r="L111" s="96"/>
      <c r="M111" s="96"/>
    </row>
    <row r="112" spans="9:13" x14ac:dyDescent="0.2">
      <c r="I112" s="96"/>
      <c r="J112" s="96"/>
      <c r="K112" s="96"/>
      <c r="L112" s="96"/>
      <c r="M112" s="96"/>
    </row>
    <row r="113" spans="9:13" x14ac:dyDescent="0.2">
      <c r="I113" s="96"/>
      <c r="J113" s="96"/>
      <c r="K113" s="96"/>
      <c r="L113" s="96"/>
      <c r="M113" s="96"/>
    </row>
    <row r="114" spans="9:13" x14ac:dyDescent="0.2">
      <c r="I114" s="96"/>
      <c r="J114" s="96"/>
      <c r="K114" s="96"/>
      <c r="L114" s="96"/>
      <c r="M114" s="96"/>
    </row>
    <row r="115" spans="9:13" x14ac:dyDescent="0.2">
      <c r="I115" s="96"/>
      <c r="J115" s="96"/>
      <c r="K115" s="96"/>
      <c r="L115" s="96"/>
      <c r="M115" s="96"/>
    </row>
    <row r="116" spans="9:13" x14ac:dyDescent="0.2">
      <c r="I116" s="96"/>
      <c r="J116" s="96"/>
      <c r="K116" s="96"/>
      <c r="L116" s="96"/>
      <c r="M116" s="96"/>
    </row>
    <row r="117" spans="9:13" x14ac:dyDescent="0.2">
      <c r="I117" s="96"/>
      <c r="J117" s="96"/>
      <c r="K117" s="96"/>
      <c r="L117" s="96"/>
      <c r="M117" s="96"/>
    </row>
    <row r="118" spans="9:13" x14ac:dyDescent="0.2">
      <c r="I118" s="96"/>
      <c r="J118" s="96"/>
      <c r="K118" s="96"/>
      <c r="L118" s="96"/>
      <c r="M118" s="96"/>
    </row>
    <row r="119" spans="9:13" x14ac:dyDescent="0.2">
      <c r="I119" s="96"/>
      <c r="J119" s="96"/>
      <c r="K119" s="96"/>
      <c r="L119" s="96"/>
      <c r="M119" s="96"/>
    </row>
    <row r="120" spans="9:13" x14ac:dyDescent="0.2">
      <c r="I120" s="96"/>
      <c r="J120" s="96"/>
      <c r="K120" s="96"/>
      <c r="L120" s="96"/>
      <c r="M120" s="96"/>
    </row>
    <row r="121" spans="9:13" x14ac:dyDescent="0.2">
      <c r="I121" s="96"/>
      <c r="J121" s="96"/>
      <c r="K121" s="96"/>
      <c r="L121" s="96"/>
      <c r="M121" s="96"/>
    </row>
    <row r="122" spans="9:13" x14ac:dyDescent="0.2">
      <c r="I122" s="96"/>
      <c r="J122" s="96"/>
      <c r="K122" s="96"/>
      <c r="L122" s="96"/>
      <c r="M122" s="96"/>
    </row>
    <row r="123" spans="9:13" x14ac:dyDescent="0.2">
      <c r="I123" s="96"/>
      <c r="J123" s="96"/>
      <c r="K123" s="96"/>
      <c r="L123" s="96"/>
      <c r="M123" s="96"/>
    </row>
    <row r="124" spans="9:13" x14ac:dyDescent="0.2">
      <c r="I124" s="96"/>
      <c r="J124" s="96"/>
      <c r="K124" s="96"/>
      <c r="L124" s="96"/>
      <c r="M124" s="96"/>
    </row>
    <row r="125" spans="9:13" x14ac:dyDescent="0.2">
      <c r="I125" s="96"/>
      <c r="J125" s="96"/>
      <c r="K125" s="96"/>
      <c r="L125" s="96"/>
      <c r="M125" s="96"/>
    </row>
    <row r="126" spans="9:13" x14ac:dyDescent="0.2">
      <c r="I126" s="96"/>
      <c r="J126" s="96"/>
      <c r="K126" s="96"/>
      <c r="L126" s="96"/>
      <c r="M126" s="96"/>
    </row>
    <row r="127" spans="9:13" x14ac:dyDescent="0.2">
      <c r="I127" s="96"/>
      <c r="J127" s="96"/>
      <c r="K127" s="96"/>
      <c r="L127" s="96"/>
      <c r="M127" s="96"/>
    </row>
    <row r="128" spans="9:13" x14ac:dyDescent="0.2">
      <c r="I128" s="96"/>
      <c r="J128" s="96"/>
      <c r="K128" s="96"/>
      <c r="L128" s="96"/>
      <c r="M128" s="96"/>
    </row>
    <row r="129" spans="9:13" x14ac:dyDescent="0.2">
      <c r="I129" s="96"/>
      <c r="J129" s="96"/>
      <c r="K129" s="96"/>
      <c r="L129" s="96"/>
      <c r="M129" s="96"/>
    </row>
    <row r="130" spans="9:13" x14ac:dyDescent="0.2">
      <c r="I130" s="96"/>
      <c r="J130" s="96"/>
      <c r="K130" s="96"/>
      <c r="L130" s="96"/>
      <c r="M130" s="96"/>
    </row>
    <row r="131" spans="9:13" x14ac:dyDescent="0.2">
      <c r="I131" s="96"/>
      <c r="J131" s="96"/>
      <c r="K131" s="96"/>
      <c r="L131" s="96"/>
      <c r="M131" s="96"/>
    </row>
    <row r="132" spans="9:13" x14ac:dyDescent="0.2">
      <c r="I132" s="96"/>
      <c r="J132" s="96"/>
      <c r="K132" s="96"/>
      <c r="L132" s="96"/>
      <c r="M132" s="96"/>
    </row>
    <row r="133" spans="9:13" x14ac:dyDescent="0.2">
      <c r="I133" s="96"/>
      <c r="J133" s="96"/>
      <c r="K133" s="96"/>
      <c r="L133" s="96"/>
      <c r="M133" s="96"/>
    </row>
    <row r="134" spans="9:13" x14ac:dyDescent="0.2">
      <c r="I134" s="96"/>
      <c r="J134" s="96"/>
      <c r="K134" s="96"/>
      <c r="L134" s="96"/>
      <c r="M134" s="96"/>
    </row>
    <row r="135" spans="9:13" x14ac:dyDescent="0.2">
      <c r="I135" s="96"/>
      <c r="J135" s="96"/>
      <c r="K135" s="96"/>
      <c r="L135" s="96"/>
      <c r="M135" s="96"/>
    </row>
    <row r="136" spans="9:13" x14ac:dyDescent="0.2">
      <c r="I136" s="96"/>
      <c r="J136" s="96"/>
      <c r="K136" s="96"/>
      <c r="L136" s="96"/>
      <c r="M136" s="96"/>
    </row>
    <row r="137" spans="9:13" x14ac:dyDescent="0.2">
      <c r="I137" s="96"/>
      <c r="J137" s="96"/>
      <c r="K137" s="96"/>
      <c r="L137" s="96"/>
      <c r="M137" s="96"/>
    </row>
    <row r="138" spans="9:13" x14ac:dyDescent="0.2">
      <c r="I138" s="96"/>
      <c r="J138" s="96"/>
      <c r="K138" s="96"/>
      <c r="L138" s="96"/>
      <c r="M138" s="96"/>
    </row>
    <row r="139" spans="9:13" x14ac:dyDescent="0.2">
      <c r="I139" s="96"/>
      <c r="J139" s="96"/>
      <c r="K139" s="96"/>
      <c r="L139" s="96"/>
      <c r="M139" s="96"/>
    </row>
    <row r="140" spans="9:13" x14ac:dyDescent="0.2">
      <c r="I140" s="96"/>
      <c r="J140" s="96"/>
      <c r="K140" s="96"/>
      <c r="L140" s="96"/>
      <c r="M140" s="96"/>
    </row>
    <row r="141" spans="9:13" x14ac:dyDescent="0.2">
      <c r="I141" s="96"/>
      <c r="J141" s="96"/>
      <c r="K141" s="96"/>
      <c r="L141" s="96"/>
      <c r="M141" s="96"/>
    </row>
    <row r="142" spans="9:13" x14ac:dyDescent="0.2">
      <c r="I142" s="96"/>
      <c r="J142" s="96"/>
      <c r="K142" s="96"/>
      <c r="L142" s="96"/>
      <c r="M142" s="96"/>
    </row>
    <row r="143" spans="9:13" x14ac:dyDescent="0.2">
      <c r="I143" s="96"/>
      <c r="J143" s="96"/>
      <c r="K143" s="96"/>
      <c r="L143" s="96"/>
      <c r="M143" s="96"/>
    </row>
    <row r="144" spans="9:13" x14ac:dyDescent="0.2">
      <c r="I144" s="96"/>
      <c r="J144" s="96"/>
      <c r="K144" s="96"/>
      <c r="L144" s="96"/>
      <c r="M144" s="96"/>
    </row>
    <row r="145" spans="9:13" x14ac:dyDescent="0.2">
      <c r="I145" s="96"/>
      <c r="J145" s="96"/>
      <c r="K145" s="96"/>
      <c r="L145" s="96"/>
      <c r="M145" s="96"/>
    </row>
    <row r="146" spans="9:13" x14ac:dyDescent="0.2">
      <c r="I146" s="96"/>
      <c r="J146" s="96"/>
      <c r="K146" s="96"/>
      <c r="L146" s="96"/>
      <c r="M146" s="96"/>
    </row>
    <row r="147" spans="9:13" x14ac:dyDescent="0.2">
      <c r="I147" s="96"/>
      <c r="J147" s="96"/>
      <c r="K147" s="96"/>
      <c r="L147" s="96"/>
      <c r="M147" s="96"/>
    </row>
    <row r="148" spans="9:13" x14ac:dyDescent="0.2">
      <c r="I148" s="96"/>
      <c r="J148" s="96"/>
      <c r="K148" s="96"/>
      <c r="L148" s="96"/>
      <c r="M148" s="96"/>
    </row>
    <row r="149" spans="9:13" x14ac:dyDescent="0.2">
      <c r="I149" s="96"/>
      <c r="J149" s="96"/>
      <c r="K149" s="96"/>
      <c r="L149" s="96"/>
      <c r="M149" s="96"/>
    </row>
    <row r="150" spans="9:13" x14ac:dyDescent="0.2">
      <c r="I150" s="96"/>
      <c r="J150" s="96"/>
      <c r="K150" s="96"/>
      <c r="L150" s="96"/>
      <c r="M150" s="96"/>
    </row>
    <row r="151" spans="9:13" x14ac:dyDescent="0.2">
      <c r="I151" s="96"/>
      <c r="J151" s="96"/>
      <c r="K151" s="96"/>
      <c r="L151" s="96"/>
      <c r="M151" s="96"/>
    </row>
    <row r="152" spans="9:13" x14ac:dyDescent="0.2">
      <c r="I152" s="96"/>
      <c r="J152" s="96"/>
      <c r="K152" s="96"/>
      <c r="L152" s="96"/>
      <c r="M152" s="96"/>
    </row>
    <row r="153" spans="9:13" x14ac:dyDescent="0.2">
      <c r="I153" s="96"/>
      <c r="J153" s="96"/>
      <c r="K153" s="96"/>
      <c r="L153" s="96"/>
      <c r="M153" s="96"/>
    </row>
    <row r="154" spans="9:13" x14ac:dyDescent="0.2">
      <c r="I154" s="96"/>
      <c r="J154" s="96"/>
      <c r="K154" s="96"/>
      <c r="L154" s="96"/>
      <c r="M154" s="96"/>
    </row>
    <row r="155" spans="9:13" x14ac:dyDescent="0.2">
      <c r="I155" s="96"/>
      <c r="J155" s="96"/>
      <c r="K155" s="96"/>
      <c r="L155" s="96"/>
      <c r="M155" s="96"/>
    </row>
    <row r="156" spans="9:13" x14ac:dyDescent="0.2">
      <c r="I156" s="96"/>
      <c r="J156" s="96"/>
      <c r="K156" s="96"/>
      <c r="L156" s="96"/>
      <c r="M156" s="96"/>
    </row>
    <row r="157" spans="9:13" x14ac:dyDescent="0.2">
      <c r="I157" s="96"/>
      <c r="J157" s="96"/>
      <c r="K157" s="96"/>
      <c r="L157" s="96"/>
      <c r="M157" s="96"/>
    </row>
    <row r="158" spans="9:13" x14ac:dyDescent="0.2">
      <c r="I158" s="96"/>
      <c r="J158" s="96"/>
      <c r="K158" s="96"/>
      <c r="L158" s="96"/>
      <c r="M158" s="96"/>
    </row>
    <row r="159" spans="9:13" x14ac:dyDescent="0.2">
      <c r="I159" s="96"/>
      <c r="J159" s="96"/>
      <c r="K159" s="96"/>
      <c r="L159" s="96"/>
      <c r="M159" s="96"/>
    </row>
  </sheetData>
  <sheetProtection password="D13B" sheet="1" objects="1" scenarios="1" selectLockedCells="1"/>
  <mergeCells count="4">
    <mergeCell ref="A5:D5"/>
    <mergeCell ref="A6:D6"/>
    <mergeCell ref="A7:C7"/>
    <mergeCell ref="E1:F1"/>
  </mergeCells>
  <phoneticPr fontId="2" type="noConversion"/>
  <pageMargins left="0.75" right="0.25" top="0.38" bottom="0.43" header="0.33" footer="0.17"/>
  <pageSetup scale="87" orientation="portrait" r:id="rId1"/>
  <headerFooter alignWithMargins="0">
    <oddFooter>&amp;L&amp;Z&amp;F, &amp;A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N223"/>
  <sheetViews>
    <sheetView topLeftCell="A142" zoomScaleNormal="100" workbookViewId="0">
      <selection activeCell="G160" sqref="G160"/>
    </sheetView>
  </sheetViews>
  <sheetFormatPr defaultRowHeight="12.75" x14ac:dyDescent="0.2"/>
  <cols>
    <col min="1" max="1" width="11.28515625" style="75" customWidth="1"/>
    <col min="2" max="2" width="98.5703125" style="70" customWidth="1"/>
    <col min="3" max="16384" width="9.140625" style="70"/>
  </cols>
  <sheetData>
    <row r="1" spans="1:14" ht="18.75" x14ac:dyDescent="0.3">
      <c r="A1" s="112" t="s">
        <v>1036</v>
      </c>
      <c r="B1" s="110"/>
      <c r="C1" s="110"/>
      <c r="D1" s="110"/>
      <c r="E1" s="110"/>
      <c r="F1" s="110"/>
      <c r="G1" s="110"/>
      <c r="H1" s="110"/>
      <c r="I1" s="110"/>
      <c r="J1" s="110"/>
      <c r="K1" s="110"/>
    </row>
    <row r="2" spans="1:14" ht="18" customHeight="1" x14ac:dyDescent="0.3">
      <c r="A2" s="112" t="s">
        <v>805</v>
      </c>
      <c r="B2" s="110"/>
      <c r="C2" s="110"/>
      <c r="D2" s="110"/>
      <c r="E2" s="110"/>
      <c r="F2" s="110"/>
      <c r="G2" s="110"/>
      <c r="H2" s="110"/>
      <c r="I2" s="110"/>
      <c r="J2" s="110"/>
      <c r="K2" s="110"/>
    </row>
    <row r="3" spans="1:14" ht="18" customHeight="1" x14ac:dyDescent="0.3">
      <c r="A3" s="112" t="s">
        <v>806</v>
      </c>
      <c r="B3" s="110"/>
      <c r="C3" s="110"/>
      <c r="D3" s="110"/>
      <c r="E3" s="110"/>
      <c r="F3" s="110"/>
      <c r="G3" s="110"/>
      <c r="H3" s="110"/>
      <c r="I3" s="110"/>
      <c r="J3" s="110"/>
      <c r="K3" s="110"/>
    </row>
    <row r="4" spans="1:14" ht="18.75" x14ac:dyDescent="0.3">
      <c r="A4" s="112" t="s">
        <v>588</v>
      </c>
      <c r="B4" s="110"/>
      <c r="C4" s="110"/>
      <c r="D4" s="110"/>
      <c r="E4" s="110"/>
      <c r="F4" s="110"/>
      <c r="G4" s="110"/>
      <c r="H4" s="110"/>
      <c r="I4" s="110"/>
      <c r="J4" s="110"/>
      <c r="K4" s="110"/>
    </row>
    <row r="5" spans="1:14" ht="15.75" x14ac:dyDescent="0.25">
      <c r="A5" s="93"/>
      <c r="B5" s="110"/>
      <c r="C5" s="110"/>
      <c r="D5" s="110"/>
      <c r="E5" s="110"/>
      <c r="F5" s="110"/>
      <c r="G5" s="110"/>
      <c r="H5" s="110"/>
      <c r="I5" s="110"/>
      <c r="J5" s="110"/>
      <c r="K5" s="110"/>
    </row>
    <row r="6" spans="1:14" ht="18" customHeight="1" x14ac:dyDescent="0.25">
      <c r="A6" s="93"/>
      <c r="B6" s="83"/>
      <c r="C6" s="110"/>
      <c r="D6" s="110"/>
      <c r="E6" s="110"/>
      <c r="F6" s="110"/>
      <c r="G6" s="110"/>
      <c r="H6" s="110"/>
      <c r="I6" s="110"/>
      <c r="J6" s="110"/>
      <c r="K6" s="110"/>
    </row>
    <row r="7" spans="1:14" ht="21.75" customHeight="1" thickBot="1" x14ac:dyDescent="0.3">
      <c r="A7" s="93"/>
      <c r="B7" s="93"/>
      <c r="C7" s="110"/>
      <c r="D7" s="110"/>
      <c r="E7" s="110"/>
      <c r="F7" s="110"/>
      <c r="G7" s="110"/>
      <c r="H7" s="110"/>
      <c r="I7" s="110"/>
      <c r="J7" s="110"/>
      <c r="K7" s="110"/>
    </row>
    <row r="8" spans="1:14" ht="29.25" customHeight="1" thickBot="1" x14ac:dyDescent="0.3">
      <c r="A8" s="216" t="s">
        <v>921</v>
      </c>
      <c r="B8" s="217"/>
      <c r="C8" s="110"/>
      <c r="D8" s="110"/>
      <c r="E8" s="110"/>
      <c r="F8" s="110"/>
      <c r="G8" s="110"/>
      <c r="H8" s="110"/>
      <c r="I8" s="110"/>
      <c r="J8" s="110"/>
      <c r="K8" s="110"/>
    </row>
    <row r="9" spans="1:14" ht="24" customHeight="1" thickBot="1" x14ac:dyDescent="0.3">
      <c r="A9" s="770"/>
      <c r="B9" s="771"/>
      <c r="C9" s="110"/>
      <c r="D9" s="110"/>
      <c r="E9" s="110"/>
      <c r="F9" s="110"/>
      <c r="G9" s="110"/>
      <c r="H9" s="110"/>
      <c r="I9" s="110"/>
      <c r="J9" s="110"/>
      <c r="K9" s="110"/>
    </row>
    <row r="10" spans="1:14" ht="59.25" customHeight="1" x14ac:dyDescent="0.25">
      <c r="A10" s="298" t="s">
        <v>455</v>
      </c>
      <c r="B10" s="299" t="s">
        <v>1029</v>
      </c>
      <c r="C10" s="110"/>
      <c r="D10" s="110"/>
      <c r="E10" s="110"/>
      <c r="F10" s="110"/>
      <c r="G10" s="110"/>
      <c r="H10" s="110"/>
      <c r="I10" s="110"/>
      <c r="J10" s="110"/>
      <c r="K10" s="110"/>
    </row>
    <row r="11" spans="1:14" ht="15.75" x14ac:dyDescent="0.25">
      <c r="A11" s="100" t="s">
        <v>923</v>
      </c>
      <c r="B11" s="115" t="s">
        <v>1022</v>
      </c>
      <c r="C11" s="110"/>
      <c r="D11" s="110"/>
      <c r="E11" s="110"/>
      <c r="F11" s="110"/>
      <c r="G11" s="110"/>
      <c r="H11" s="110"/>
      <c r="I11" s="110"/>
      <c r="J11" s="110"/>
      <c r="K11" s="110"/>
    </row>
    <row r="12" spans="1:14" ht="15.75" x14ac:dyDescent="0.25">
      <c r="A12" s="100" t="s">
        <v>924</v>
      </c>
      <c r="B12" s="115" t="s">
        <v>1014</v>
      </c>
      <c r="C12" s="110"/>
      <c r="D12" s="110"/>
      <c r="E12" s="110"/>
      <c r="F12" s="110"/>
      <c r="G12" s="110"/>
      <c r="H12" s="110"/>
      <c r="I12" s="110"/>
      <c r="J12" s="110"/>
      <c r="K12" s="110"/>
    </row>
    <row r="13" spans="1:14" ht="15.75" x14ac:dyDescent="0.25">
      <c r="A13" s="100" t="s">
        <v>925</v>
      </c>
      <c r="B13" s="115" t="s">
        <v>77</v>
      </c>
      <c r="C13" s="110"/>
      <c r="D13" s="110"/>
      <c r="E13" s="110"/>
      <c r="F13" s="110"/>
      <c r="G13" s="110"/>
      <c r="H13" s="110"/>
      <c r="I13" s="110"/>
      <c r="J13" s="110"/>
      <c r="K13" s="110"/>
    </row>
    <row r="14" spans="1:14" ht="15.75" x14ac:dyDescent="0.25">
      <c r="A14" s="100" t="s">
        <v>926</v>
      </c>
      <c r="B14" s="116" t="s">
        <v>1024</v>
      </c>
      <c r="C14" s="110"/>
      <c r="D14" s="110"/>
      <c r="E14" s="110"/>
      <c r="F14" s="110"/>
      <c r="G14" s="110"/>
      <c r="H14" s="110"/>
      <c r="I14" s="110"/>
      <c r="J14" s="110"/>
      <c r="K14" s="110"/>
    </row>
    <row r="15" spans="1:14" ht="15.75" x14ac:dyDescent="0.25">
      <c r="A15" s="100" t="s">
        <v>927</v>
      </c>
      <c r="B15" s="115" t="s">
        <v>1021</v>
      </c>
      <c r="C15" s="110"/>
      <c r="D15" s="110"/>
      <c r="E15" s="110"/>
      <c r="F15" s="110"/>
      <c r="G15" s="110"/>
      <c r="H15" s="110"/>
      <c r="I15" s="110"/>
      <c r="J15" s="110"/>
      <c r="K15" s="110"/>
    </row>
    <row r="16" spans="1:14" ht="15.75" x14ac:dyDescent="0.25">
      <c r="A16" s="100" t="s">
        <v>928</v>
      </c>
      <c r="B16" s="117" t="s">
        <v>922</v>
      </c>
      <c r="C16" s="110"/>
      <c r="D16" s="110"/>
      <c r="E16" s="110"/>
      <c r="F16" s="110"/>
      <c r="G16" s="110"/>
      <c r="H16" s="110"/>
      <c r="I16" s="110"/>
      <c r="J16" s="110"/>
      <c r="K16" s="110"/>
      <c r="L16" s="110"/>
      <c r="M16" s="110"/>
      <c r="N16" s="110"/>
    </row>
    <row r="17" spans="1:14" ht="15.75" x14ac:dyDescent="0.25">
      <c r="A17" s="100" t="s">
        <v>929</v>
      </c>
      <c r="B17" s="115" t="s">
        <v>1018</v>
      </c>
      <c r="C17" s="110"/>
      <c r="D17" s="110"/>
      <c r="E17" s="110"/>
      <c r="F17" s="110"/>
      <c r="G17" s="110"/>
      <c r="H17" s="110"/>
      <c r="I17" s="110"/>
      <c r="J17" s="110"/>
      <c r="K17" s="110"/>
      <c r="L17" s="110"/>
      <c r="M17" s="110"/>
      <c r="N17" s="110"/>
    </row>
    <row r="18" spans="1:14" ht="15.75" x14ac:dyDescent="0.25">
      <c r="A18" s="100" t="s">
        <v>930</v>
      </c>
      <c r="B18" s="115" t="s">
        <v>1017</v>
      </c>
      <c r="C18" s="110"/>
      <c r="D18" s="110"/>
      <c r="E18" s="110"/>
      <c r="F18" s="110"/>
      <c r="G18" s="110"/>
      <c r="H18" s="110"/>
      <c r="I18" s="110"/>
      <c r="J18" s="110"/>
      <c r="K18" s="110"/>
      <c r="L18" s="110"/>
      <c r="M18" s="110"/>
      <c r="N18" s="110"/>
    </row>
    <row r="19" spans="1:14" ht="15.75" x14ac:dyDescent="0.25">
      <c r="A19" s="100" t="s">
        <v>931</v>
      </c>
      <c r="B19" s="115" t="s">
        <v>1025</v>
      </c>
      <c r="C19" s="110"/>
      <c r="D19" s="110"/>
      <c r="E19" s="110"/>
      <c r="F19" s="110"/>
      <c r="G19" s="110"/>
      <c r="H19" s="110"/>
      <c r="I19" s="110"/>
      <c r="J19" s="110"/>
      <c r="K19" s="110"/>
      <c r="L19" s="110"/>
      <c r="M19" s="110"/>
      <c r="N19" s="110"/>
    </row>
    <row r="20" spans="1:14" ht="15.75" x14ac:dyDescent="0.25">
      <c r="A20" s="100" t="s">
        <v>932</v>
      </c>
      <c r="B20" s="115" t="s">
        <v>862</v>
      </c>
      <c r="C20" s="110"/>
      <c r="D20" s="110"/>
      <c r="E20" s="110"/>
      <c r="F20" s="110"/>
      <c r="G20" s="110"/>
      <c r="H20" s="110"/>
      <c r="I20" s="110"/>
      <c r="J20" s="110"/>
      <c r="K20" s="110"/>
      <c r="L20" s="110"/>
      <c r="M20" s="110"/>
      <c r="N20" s="110"/>
    </row>
    <row r="21" spans="1:14" ht="15.75" x14ac:dyDescent="0.25">
      <c r="A21" s="100" t="s">
        <v>933</v>
      </c>
      <c r="B21" s="115" t="s">
        <v>1020</v>
      </c>
      <c r="C21" s="110"/>
      <c r="D21" s="110"/>
      <c r="E21" s="110"/>
      <c r="F21" s="110"/>
      <c r="G21" s="110"/>
      <c r="H21" s="110"/>
      <c r="I21" s="110"/>
      <c r="J21" s="110"/>
      <c r="K21" s="110"/>
      <c r="L21" s="110"/>
      <c r="M21" s="110"/>
      <c r="N21" s="110"/>
    </row>
    <row r="22" spans="1:14" ht="15.75" x14ac:dyDescent="0.25">
      <c r="A22" s="100" t="s">
        <v>934</v>
      </c>
      <c r="B22" s="115" t="s">
        <v>1026</v>
      </c>
      <c r="C22" s="110"/>
      <c r="D22" s="110"/>
      <c r="E22" s="110"/>
      <c r="F22" s="110"/>
      <c r="G22" s="110"/>
      <c r="H22" s="110"/>
      <c r="I22" s="110"/>
      <c r="J22" s="110"/>
      <c r="K22" s="110"/>
      <c r="L22" s="110"/>
      <c r="M22" s="110"/>
      <c r="N22" s="110"/>
    </row>
    <row r="23" spans="1:14" ht="15.75" x14ac:dyDescent="0.25">
      <c r="A23" s="100" t="s">
        <v>935</v>
      </c>
      <c r="B23" s="115" t="s">
        <v>1027</v>
      </c>
      <c r="C23" s="110"/>
      <c r="D23" s="110"/>
      <c r="E23" s="110"/>
      <c r="F23" s="110"/>
      <c r="G23" s="110"/>
      <c r="H23" s="110"/>
      <c r="I23" s="110"/>
      <c r="J23" s="110"/>
      <c r="K23" s="110"/>
      <c r="L23" s="110"/>
      <c r="M23" s="110"/>
      <c r="N23" s="110"/>
    </row>
    <row r="24" spans="1:14" ht="15.75" x14ac:dyDescent="0.25">
      <c r="A24" s="100" t="s">
        <v>936</v>
      </c>
      <c r="B24" s="115" t="s">
        <v>1028</v>
      </c>
      <c r="C24" s="110"/>
      <c r="D24" s="110"/>
      <c r="E24" s="110"/>
      <c r="F24" s="110"/>
      <c r="G24" s="110"/>
      <c r="H24" s="110"/>
      <c r="I24" s="110"/>
      <c r="J24" s="110"/>
      <c r="K24" s="110"/>
      <c r="L24" s="110"/>
      <c r="M24" s="110"/>
      <c r="N24" s="110"/>
    </row>
    <row r="25" spans="1:14" ht="15.75" x14ac:dyDescent="0.25">
      <c r="A25" s="100" t="s">
        <v>937</v>
      </c>
      <c r="B25" s="115" t="s">
        <v>1023</v>
      </c>
      <c r="C25" s="110"/>
      <c r="D25" s="110"/>
      <c r="E25" s="110"/>
      <c r="F25" s="110"/>
      <c r="G25" s="110"/>
      <c r="H25" s="110"/>
      <c r="I25" s="110"/>
      <c r="J25" s="110"/>
      <c r="K25" s="110"/>
      <c r="L25" s="110"/>
      <c r="M25" s="110"/>
      <c r="N25" s="110"/>
    </row>
    <row r="26" spans="1:14" ht="15.75" x14ac:dyDescent="0.25">
      <c r="A26" s="100" t="s">
        <v>938</v>
      </c>
      <c r="B26" s="115" t="s">
        <v>1016</v>
      </c>
      <c r="C26" s="110"/>
      <c r="D26" s="110"/>
      <c r="E26" s="110"/>
      <c r="F26" s="110"/>
      <c r="G26" s="110"/>
      <c r="H26" s="110"/>
      <c r="I26" s="110"/>
      <c r="J26" s="110"/>
      <c r="K26" s="110"/>
      <c r="L26" s="110"/>
      <c r="M26" s="110"/>
      <c r="N26" s="110"/>
    </row>
    <row r="27" spans="1:14" ht="15.75" x14ac:dyDescent="0.25">
      <c r="A27" s="100" t="s">
        <v>939</v>
      </c>
      <c r="B27" s="115" t="s">
        <v>35</v>
      </c>
      <c r="C27" s="110"/>
      <c r="D27" s="110"/>
      <c r="E27" s="110"/>
      <c r="F27" s="110"/>
      <c r="G27" s="110"/>
      <c r="H27" s="110"/>
      <c r="I27" s="110"/>
      <c r="J27" s="110"/>
      <c r="K27" s="110"/>
      <c r="L27" s="110"/>
      <c r="M27" s="110"/>
      <c r="N27" s="110"/>
    </row>
    <row r="28" spans="1:14" ht="15.75" x14ac:dyDescent="0.25">
      <c r="A28" s="100" t="s">
        <v>940</v>
      </c>
      <c r="B28" s="118" t="s">
        <v>214</v>
      </c>
      <c r="C28" s="110"/>
      <c r="D28" s="110"/>
      <c r="E28" s="110"/>
      <c r="F28" s="110"/>
      <c r="G28" s="110"/>
      <c r="H28" s="110"/>
      <c r="I28" s="110"/>
      <c r="J28" s="110"/>
      <c r="K28" s="110"/>
      <c r="L28" s="110"/>
      <c r="M28" s="110"/>
      <c r="N28" s="110"/>
    </row>
    <row r="29" spans="1:14" ht="15.75" x14ac:dyDescent="0.25">
      <c r="A29" s="100" t="s">
        <v>476</v>
      </c>
      <c r="B29" s="104" t="s">
        <v>46</v>
      </c>
      <c r="C29" s="110"/>
      <c r="D29" s="110"/>
      <c r="E29" s="110"/>
      <c r="F29" s="110"/>
      <c r="G29" s="110"/>
      <c r="H29" s="110"/>
      <c r="I29" s="110"/>
      <c r="J29" s="110"/>
      <c r="K29" s="110"/>
      <c r="L29" s="110"/>
      <c r="M29" s="110"/>
      <c r="N29" s="110"/>
    </row>
    <row r="30" spans="1:14" ht="15.75" x14ac:dyDescent="0.25">
      <c r="A30" s="100" t="s">
        <v>477</v>
      </c>
      <c r="B30" s="104" t="s">
        <v>215</v>
      </c>
      <c r="C30" s="110"/>
      <c r="D30" s="110"/>
      <c r="E30" s="110"/>
      <c r="F30" s="110"/>
      <c r="G30" s="110"/>
      <c r="H30" s="110"/>
      <c r="I30" s="110"/>
      <c r="J30" s="110"/>
      <c r="K30" s="110"/>
      <c r="L30" s="110"/>
      <c r="M30" s="110"/>
      <c r="N30" s="110"/>
    </row>
    <row r="31" spans="1:14" ht="15.75" x14ac:dyDescent="0.25">
      <c r="A31" s="100" t="s">
        <v>478</v>
      </c>
      <c r="B31" s="104" t="s">
        <v>49</v>
      </c>
      <c r="C31" s="110"/>
      <c r="D31" s="110"/>
      <c r="E31" s="110"/>
      <c r="F31" s="110"/>
      <c r="G31" s="110"/>
      <c r="H31" s="110"/>
      <c r="I31" s="110"/>
      <c r="J31" s="110"/>
      <c r="K31" s="110"/>
      <c r="L31" s="110"/>
      <c r="M31" s="110"/>
      <c r="N31" s="110"/>
    </row>
    <row r="32" spans="1:14" ht="15.75" x14ac:dyDescent="0.25">
      <c r="A32" s="100" t="s">
        <v>728</v>
      </c>
      <c r="B32" s="104" t="s">
        <v>50</v>
      </c>
      <c r="C32" s="110"/>
      <c r="D32" s="110"/>
      <c r="E32" s="110"/>
      <c r="F32" s="110"/>
      <c r="G32" s="110"/>
      <c r="H32" s="110"/>
      <c r="I32" s="110"/>
      <c r="J32" s="110"/>
      <c r="K32" s="110"/>
      <c r="L32" s="110"/>
      <c r="M32" s="110"/>
      <c r="N32" s="110"/>
    </row>
    <row r="33" spans="1:14" ht="15.75" x14ac:dyDescent="0.25">
      <c r="A33" s="100" t="s">
        <v>475</v>
      </c>
      <c r="B33" s="104" t="s">
        <v>51</v>
      </c>
      <c r="C33" s="110"/>
      <c r="D33" s="110"/>
      <c r="E33" s="110"/>
      <c r="F33" s="110"/>
      <c r="G33" s="110"/>
      <c r="H33" s="110"/>
      <c r="I33" s="110"/>
      <c r="J33" s="110"/>
      <c r="K33" s="110"/>
      <c r="L33" s="110"/>
      <c r="M33" s="110"/>
      <c r="N33" s="110"/>
    </row>
    <row r="34" spans="1:14" ht="15.75" x14ac:dyDescent="0.25">
      <c r="A34" s="133" t="s">
        <v>951</v>
      </c>
      <c r="B34" s="300" t="s">
        <v>469</v>
      </c>
      <c r="C34" s="110"/>
      <c r="D34" s="110"/>
      <c r="E34" s="110"/>
      <c r="F34" s="110"/>
      <c r="G34" s="110"/>
      <c r="H34" s="110"/>
      <c r="I34" s="110"/>
      <c r="J34" s="110"/>
      <c r="K34" s="110"/>
      <c r="L34" s="110"/>
      <c r="M34" s="110"/>
      <c r="N34" s="110"/>
    </row>
    <row r="35" spans="1:14" ht="24.75" x14ac:dyDescent="0.25">
      <c r="A35" s="133" t="s">
        <v>952</v>
      </c>
      <c r="B35" s="300" t="s">
        <v>209</v>
      </c>
      <c r="C35" s="110"/>
      <c r="D35" s="110"/>
      <c r="E35" s="110"/>
      <c r="F35" s="110"/>
      <c r="G35" s="110"/>
      <c r="H35" s="110"/>
      <c r="I35" s="110"/>
      <c r="J35" s="110"/>
      <c r="K35" s="110"/>
      <c r="L35" s="110"/>
      <c r="M35" s="110"/>
      <c r="N35" s="110"/>
    </row>
    <row r="36" spans="1:14" ht="15.75" x14ac:dyDescent="0.25">
      <c r="A36" s="133" t="s">
        <v>953</v>
      </c>
      <c r="B36" s="300" t="s">
        <v>470</v>
      </c>
      <c r="C36" s="110"/>
      <c r="D36" s="110"/>
      <c r="E36" s="110"/>
      <c r="F36" s="110"/>
      <c r="G36" s="110"/>
      <c r="H36" s="110"/>
      <c r="I36" s="110"/>
      <c r="J36" s="110"/>
      <c r="K36" s="110"/>
      <c r="L36" s="110"/>
      <c r="M36" s="110"/>
      <c r="N36" s="110"/>
    </row>
    <row r="37" spans="1:14" ht="24.75" x14ac:dyDescent="0.25">
      <c r="A37" s="133" t="s">
        <v>954</v>
      </c>
      <c r="B37" s="300" t="s">
        <v>471</v>
      </c>
      <c r="C37" s="110"/>
      <c r="D37" s="110"/>
      <c r="E37" s="110"/>
      <c r="F37" s="110"/>
      <c r="G37" s="110"/>
      <c r="H37" s="110"/>
      <c r="I37" s="110"/>
      <c r="J37" s="110"/>
      <c r="K37" s="110"/>
      <c r="L37" s="110"/>
      <c r="M37" s="110"/>
      <c r="N37" s="110"/>
    </row>
    <row r="38" spans="1:14" ht="15.75" x14ac:dyDescent="0.25">
      <c r="A38" s="133" t="s">
        <v>955</v>
      </c>
      <c r="B38" s="301" t="s">
        <v>472</v>
      </c>
      <c r="C38" s="110"/>
      <c r="D38" s="110"/>
      <c r="E38" s="110"/>
      <c r="F38" s="110"/>
      <c r="G38" s="110"/>
      <c r="H38" s="110"/>
      <c r="I38" s="110"/>
      <c r="J38" s="110"/>
      <c r="K38" s="110"/>
      <c r="L38" s="110"/>
      <c r="M38" s="110"/>
      <c r="N38" s="110"/>
    </row>
    <row r="39" spans="1:14" ht="15.75" x14ac:dyDescent="0.25">
      <c r="A39" s="133" t="s">
        <v>956</v>
      </c>
      <c r="B39" s="301" t="s">
        <v>162</v>
      </c>
      <c r="C39" s="110"/>
      <c r="D39" s="110"/>
      <c r="E39" s="110"/>
      <c r="F39" s="110"/>
      <c r="G39" s="110"/>
      <c r="H39" s="110"/>
      <c r="I39" s="110"/>
      <c r="J39" s="110"/>
      <c r="K39" s="110"/>
      <c r="L39" s="110"/>
      <c r="M39" s="110"/>
      <c r="N39" s="110"/>
    </row>
    <row r="40" spans="1:14" ht="15.75" x14ac:dyDescent="0.25">
      <c r="A40" s="133" t="s">
        <v>957</v>
      </c>
      <c r="B40" s="301" t="s">
        <v>106</v>
      </c>
      <c r="C40" s="110"/>
      <c r="D40" s="110"/>
      <c r="E40" s="110"/>
      <c r="F40" s="110"/>
      <c r="G40" s="110"/>
      <c r="H40" s="110"/>
      <c r="I40" s="110"/>
      <c r="J40" s="110"/>
      <c r="K40" s="110"/>
      <c r="L40" s="110"/>
      <c r="M40" s="110"/>
      <c r="N40" s="110"/>
    </row>
    <row r="41" spans="1:14" ht="15.75" x14ac:dyDescent="0.25">
      <c r="A41" s="133" t="s">
        <v>958</v>
      </c>
      <c r="B41" s="301" t="s">
        <v>156</v>
      </c>
      <c r="C41" s="110"/>
      <c r="D41" s="110"/>
      <c r="E41" s="110"/>
      <c r="F41" s="110"/>
      <c r="G41" s="110"/>
      <c r="H41" s="110"/>
      <c r="I41" s="110"/>
      <c r="J41" s="110"/>
      <c r="K41" s="110"/>
      <c r="L41" s="110"/>
      <c r="M41" s="110"/>
      <c r="N41" s="110"/>
    </row>
    <row r="42" spans="1:14" ht="15.75" x14ac:dyDescent="0.25">
      <c r="A42" s="133" t="s">
        <v>959</v>
      </c>
      <c r="B42" s="301" t="s">
        <v>157</v>
      </c>
      <c r="C42" s="110"/>
      <c r="D42" s="110"/>
      <c r="E42" s="110"/>
      <c r="F42" s="110"/>
      <c r="G42" s="110"/>
      <c r="H42" s="110"/>
      <c r="I42" s="110"/>
      <c r="J42" s="110"/>
      <c r="K42" s="110"/>
      <c r="L42" s="110"/>
      <c r="M42" s="110"/>
      <c r="N42" s="110"/>
    </row>
    <row r="43" spans="1:14" ht="15.75" x14ac:dyDescent="0.25">
      <c r="A43" s="133" t="s">
        <v>960</v>
      </c>
      <c r="B43" s="301" t="s">
        <v>158</v>
      </c>
      <c r="C43" s="110"/>
      <c r="D43" s="110"/>
      <c r="E43" s="110"/>
      <c r="F43" s="110"/>
      <c r="G43" s="110"/>
      <c r="H43" s="110"/>
      <c r="I43" s="110"/>
      <c r="J43" s="110"/>
      <c r="K43" s="110"/>
      <c r="L43" s="110"/>
      <c r="M43" s="110"/>
      <c r="N43" s="110"/>
    </row>
    <row r="44" spans="1:14" ht="15.75" x14ac:dyDescent="0.25">
      <c r="A44" s="133" t="s">
        <v>961</v>
      </c>
      <c r="B44" s="301" t="s">
        <v>473</v>
      </c>
      <c r="C44" s="110"/>
      <c r="D44" s="110"/>
      <c r="E44" s="110"/>
      <c r="F44" s="110"/>
      <c r="G44" s="110"/>
      <c r="H44" s="110"/>
      <c r="I44" s="110"/>
      <c r="J44" s="110"/>
      <c r="K44" s="110"/>
      <c r="L44" s="110"/>
      <c r="M44" s="110"/>
      <c r="N44" s="110"/>
    </row>
    <row r="45" spans="1:14" ht="15.75" x14ac:dyDescent="0.25">
      <c r="A45" s="133" t="s">
        <v>962</v>
      </c>
      <c r="B45" s="301" t="s">
        <v>102</v>
      </c>
      <c r="C45" s="110"/>
      <c r="D45" s="110"/>
      <c r="E45" s="110"/>
      <c r="F45" s="110"/>
      <c r="G45" s="110"/>
      <c r="H45" s="110"/>
      <c r="I45" s="110"/>
      <c r="J45" s="110"/>
      <c r="K45" s="110"/>
      <c r="L45" s="110"/>
      <c r="M45" s="110"/>
      <c r="N45" s="110"/>
    </row>
    <row r="46" spans="1:14" ht="15.75" x14ac:dyDescent="0.25">
      <c r="A46" s="140" t="s">
        <v>995</v>
      </c>
      <c r="B46" s="104" t="s">
        <v>29</v>
      </c>
      <c r="C46" s="110"/>
      <c r="D46" s="110"/>
      <c r="E46" s="110"/>
      <c r="F46" s="110"/>
      <c r="G46" s="110"/>
      <c r="H46" s="110"/>
      <c r="I46" s="110"/>
      <c r="J46" s="110"/>
      <c r="K46" s="110"/>
      <c r="L46" s="110"/>
      <c r="M46" s="110"/>
      <c r="N46" s="110"/>
    </row>
    <row r="47" spans="1:14" ht="15.75" x14ac:dyDescent="0.25">
      <c r="A47" s="140" t="s">
        <v>941</v>
      </c>
      <c r="B47" s="104" t="s">
        <v>30</v>
      </c>
      <c r="C47" s="110"/>
      <c r="D47" s="110"/>
      <c r="E47" s="110"/>
      <c r="F47" s="110"/>
      <c r="G47" s="110"/>
      <c r="H47" s="110"/>
      <c r="I47" s="110"/>
      <c r="J47" s="110"/>
      <c r="K47" s="110"/>
      <c r="L47" s="110"/>
      <c r="M47" s="110"/>
      <c r="N47" s="110"/>
    </row>
    <row r="48" spans="1:14" ht="15.75" x14ac:dyDescent="0.25">
      <c r="A48" s="140" t="s">
        <v>942</v>
      </c>
      <c r="B48" s="104" t="s">
        <v>27</v>
      </c>
      <c r="C48" s="110"/>
      <c r="D48" s="110"/>
      <c r="E48" s="110"/>
      <c r="F48" s="110"/>
      <c r="G48" s="110"/>
      <c r="H48" s="110"/>
      <c r="I48" s="110"/>
      <c r="J48" s="110"/>
      <c r="K48" s="110"/>
      <c r="L48" s="110"/>
      <c r="M48" s="110"/>
      <c r="N48" s="110"/>
    </row>
    <row r="49" spans="1:14" ht="15.75" x14ac:dyDescent="0.25">
      <c r="A49" s="140" t="s">
        <v>943</v>
      </c>
      <c r="B49" s="120" t="s">
        <v>474</v>
      </c>
      <c r="C49" s="110"/>
      <c r="D49" s="110"/>
      <c r="E49" s="110"/>
      <c r="F49" s="110"/>
      <c r="G49" s="110"/>
      <c r="H49" s="110"/>
      <c r="I49" s="110"/>
      <c r="J49" s="110"/>
      <c r="K49" s="110"/>
      <c r="L49" s="110"/>
      <c r="M49" s="110"/>
      <c r="N49" s="110"/>
    </row>
    <row r="50" spans="1:14" ht="15.75" x14ac:dyDescent="0.25">
      <c r="A50" s="140" t="s">
        <v>944</v>
      </c>
      <c r="B50" s="300" t="s">
        <v>468</v>
      </c>
      <c r="C50" s="110"/>
      <c r="D50" s="110"/>
      <c r="E50" s="110"/>
      <c r="F50" s="110"/>
      <c r="G50" s="110"/>
      <c r="H50" s="110"/>
      <c r="I50" s="110"/>
      <c r="J50" s="110"/>
      <c r="K50" s="110"/>
      <c r="L50" s="110"/>
      <c r="M50" s="110"/>
      <c r="N50" s="110"/>
    </row>
    <row r="51" spans="1:14" ht="17.25" customHeight="1" thickBot="1" x14ac:dyDescent="0.3">
      <c r="A51" s="121"/>
      <c r="B51" s="122"/>
      <c r="C51" s="110"/>
      <c r="D51" s="110"/>
      <c r="E51" s="110"/>
      <c r="F51" s="110"/>
      <c r="G51" s="110"/>
      <c r="H51" s="110"/>
      <c r="I51" s="110"/>
      <c r="J51" s="110"/>
      <c r="K51" s="110"/>
      <c r="L51" s="110"/>
      <c r="M51" s="110"/>
      <c r="N51" s="110"/>
    </row>
    <row r="52" spans="1:14" ht="33.75" customHeight="1" thickBot="1" x14ac:dyDescent="0.3">
      <c r="A52" s="216" t="s">
        <v>771</v>
      </c>
      <c r="B52" s="217"/>
      <c r="C52" s="110"/>
      <c r="D52" s="110"/>
      <c r="E52" s="110"/>
      <c r="F52" s="110"/>
      <c r="G52" s="110"/>
      <c r="H52" s="110"/>
      <c r="I52" s="110"/>
      <c r="J52" s="110"/>
      <c r="K52" s="110"/>
      <c r="L52" s="110"/>
      <c r="M52" s="110"/>
      <c r="N52" s="110"/>
    </row>
    <row r="53" spans="1:14" ht="60" customHeight="1" thickBot="1" x14ac:dyDescent="0.3">
      <c r="A53" s="113" t="s">
        <v>455</v>
      </c>
      <c r="B53" s="114" t="s">
        <v>1029</v>
      </c>
      <c r="C53" s="110"/>
      <c r="D53" s="110"/>
      <c r="E53" s="110"/>
      <c r="F53" s="110"/>
      <c r="G53" s="110"/>
      <c r="H53" s="110"/>
      <c r="I53" s="110"/>
      <c r="J53" s="110"/>
      <c r="K53" s="110"/>
      <c r="L53" s="110"/>
      <c r="M53" s="110"/>
      <c r="N53" s="110"/>
    </row>
    <row r="54" spans="1:14" ht="15.75" x14ac:dyDescent="0.25">
      <c r="A54" s="139" t="s">
        <v>190</v>
      </c>
      <c r="B54" s="303" t="s">
        <v>1022</v>
      </c>
      <c r="C54" s="110"/>
      <c r="D54" s="110"/>
      <c r="E54" s="110"/>
      <c r="F54" s="110"/>
      <c r="G54" s="110"/>
      <c r="H54" s="110"/>
      <c r="I54" s="110"/>
      <c r="J54" s="110"/>
      <c r="K54" s="110"/>
      <c r="L54" s="110"/>
      <c r="M54" s="110"/>
      <c r="N54" s="110"/>
    </row>
    <row r="55" spans="1:14" ht="15.75" x14ac:dyDescent="0.25">
      <c r="A55" s="100" t="s">
        <v>191</v>
      </c>
      <c r="B55" s="303" t="s">
        <v>1014</v>
      </c>
      <c r="C55" s="110"/>
      <c r="D55" s="110"/>
      <c r="E55" s="110"/>
      <c r="F55" s="110"/>
      <c r="G55" s="110"/>
      <c r="H55" s="110"/>
      <c r="I55" s="110"/>
      <c r="J55" s="110"/>
      <c r="K55" s="110"/>
      <c r="L55" s="110"/>
      <c r="M55" s="110"/>
      <c r="N55" s="110"/>
    </row>
    <row r="56" spans="1:14" ht="15.75" x14ac:dyDescent="0.25">
      <c r="A56" s="100" t="s">
        <v>192</v>
      </c>
      <c r="B56" s="303" t="s">
        <v>77</v>
      </c>
      <c r="C56" s="110"/>
      <c r="D56" s="110"/>
      <c r="E56" s="110"/>
      <c r="F56" s="110"/>
      <c r="G56" s="110"/>
      <c r="H56" s="110"/>
      <c r="I56" s="110"/>
      <c r="J56" s="110"/>
      <c r="K56" s="110"/>
      <c r="L56" s="110"/>
      <c r="M56" s="110"/>
      <c r="N56" s="110"/>
    </row>
    <row r="57" spans="1:14" ht="15.75" x14ac:dyDescent="0.25">
      <c r="A57" s="100" t="s">
        <v>78</v>
      </c>
      <c r="B57" s="304" t="s">
        <v>1024</v>
      </c>
      <c r="C57" s="110"/>
      <c r="D57" s="110"/>
      <c r="E57" s="110"/>
      <c r="F57" s="110"/>
      <c r="G57" s="110"/>
      <c r="H57" s="110"/>
      <c r="I57" s="110"/>
      <c r="J57" s="110"/>
      <c r="K57" s="110"/>
      <c r="L57" s="110"/>
      <c r="M57" s="110"/>
      <c r="N57" s="110"/>
    </row>
    <row r="58" spans="1:14" ht="15.75" x14ac:dyDescent="0.25">
      <c r="A58" s="100" t="s">
        <v>193</v>
      </c>
      <c r="B58" s="303" t="s">
        <v>1021</v>
      </c>
      <c r="C58" s="110"/>
      <c r="D58" s="110"/>
      <c r="E58" s="110"/>
      <c r="F58" s="110"/>
      <c r="G58" s="110"/>
      <c r="H58" s="110"/>
      <c r="I58" s="110"/>
      <c r="J58" s="110"/>
      <c r="K58" s="110"/>
      <c r="L58" s="110"/>
      <c r="M58" s="110"/>
      <c r="N58" s="110"/>
    </row>
    <row r="59" spans="1:14" ht="15.75" x14ac:dyDescent="0.25">
      <c r="A59" s="100" t="s">
        <v>194</v>
      </c>
      <c r="B59" s="305" t="s">
        <v>922</v>
      </c>
      <c r="C59" s="110"/>
      <c r="D59" s="110"/>
      <c r="E59" s="110"/>
      <c r="F59" s="110"/>
      <c r="G59" s="110"/>
      <c r="H59" s="110"/>
      <c r="I59" s="110"/>
      <c r="J59" s="110"/>
      <c r="K59" s="110"/>
      <c r="L59" s="110"/>
      <c r="M59" s="110"/>
      <c r="N59" s="110"/>
    </row>
    <row r="60" spans="1:14" ht="15.75" x14ac:dyDescent="0.25">
      <c r="A60" s="100" t="s">
        <v>195</v>
      </c>
      <c r="B60" s="303" t="s">
        <v>1018</v>
      </c>
      <c r="C60" s="110"/>
      <c r="D60" s="110"/>
      <c r="E60" s="110"/>
      <c r="F60" s="110"/>
      <c r="G60" s="110"/>
      <c r="H60" s="110"/>
      <c r="I60" s="110"/>
      <c r="J60" s="110"/>
      <c r="K60" s="110"/>
      <c r="L60" s="110"/>
      <c r="M60" s="110"/>
      <c r="N60" s="110"/>
    </row>
    <row r="61" spans="1:14" ht="15.75" x14ac:dyDescent="0.25">
      <c r="A61" s="100" t="s">
        <v>196</v>
      </c>
      <c r="B61" s="303" t="s">
        <v>1017</v>
      </c>
      <c r="C61" s="110"/>
      <c r="D61" s="110"/>
      <c r="E61" s="110"/>
      <c r="F61" s="110"/>
      <c r="G61" s="110"/>
      <c r="H61" s="110"/>
      <c r="I61" s="110"/>
      <c r="J61" s="110"/>
      <c r="K61" s="110"/>
      <c r="L61" s="110"/>
      <c r="M61" s="110"/>
      <c r="N61" s="110"/>
    </row>
    <row r="62" spans="1:14" ht="15.75" x14ac:dyDescent="0.25">
      <c r="A62" s="100" t="s">
        <v>945</v>
      </c>
      <c r="B62" s="303" t="s">
        <v>1025</v>
      </c>
      <c r="C62" s="110"/>
      <c r="D62" s="110"/>
      <c r="E62" s="110"/>
      <c r="F62" s="110"/>
      <c r="G62" s="110"/>
      <c r="H62" s="110"/>
      <c r="I62" s="110"/>
      <c r="J62" s="110"/>
      <c r="K62" s="110"/>
      <c r="L62" s="110"/>
      <c r="M62" s="110"/>
      <c r="N62" s="110"/>
    </row>
    <row r="63" spans="1:14" ht="15.75" x14ac:dyDescent="0.25">
      <c r="A63" s="100" t="s">
        <v>197</v>
      </c>
      <c r="B63" s="303" t="s">
        <v>862</v>
      </c>
      <c r="C63" s="110"/>
      <c r="D63" s="110"/>
      <c r="E63" s="110"/>
      <c r="F63" s="110"/>
      <c r="G63" s="110"/>
      <c r="H63" s="110"/>
      <c r="I63" s="110"/>
      <c r="J63" s="110"/>
      <c r="K63" s="110"/>
      <c r="L63" s="110"/>
      <c r="M63" s="110"/>
      <c r="N63" s="110"/>
    </row>
    <row r="64" spans="1:14" ht="15.75" x14ac:dyDescent="0.25">
      <c r="A64" s="100" t="s">
        <v>946</v>
      </c>
      <c r="B64" s="303" t="s">
        <v>1020</v>
      </c>
      <c r="C64" s="110"/>
      <c r="D64" s="110"/>
      <c r="E64" s="110"/>
      <c r="F64" s="110"/>
      <c r="G64" s="110"/>
      <c r="H64" s="110"/>
      <c r="I64" s="110"/>
      <c r="J64" s="110"/>
      <c r="K64" s="110"/>
      <c r="L64" s="110"/>
      <c r="M64" s="110"/>
      <c r="N64" s="110"/>
    </row>
    <row r="65" spans="1:14" ht="15.75" x14ac:dyDescent="0.25">
      <c r="A65" s="100" t="s">
        <v>198</v>
      </c>
      <c r="B65" s="303" t="s">
        <v>1026</v>
      </c>
      <c r="C65" s="110"/>
      <c r="D65" s="110"/>
      <c r="E65" s="110"/>
      <c r="F65" s="110"/>
      <c r="G65" s="110"/>
      <c r="H65" s="110"/>
      <c r="I65" s="110"/>
      <c r="J65" s="110"/>
      <c r="K65" s="110"/>
      <c r="L65" s="110"/>
      <c r="M65" s="110"/>
      <c r="N65" s="110"/>
    </row>
    <row r="66" spans="1:14" ht="15.75" x14ac:dyDescent="0.25">
      <c r="A66" s="100" t="s">
        <v>947</v>
      </c>
      <c r="B66" s="303" t="s">
        <v>1027</v>
      </c>
      <c r="C66" s="110"/>
      <c r="D66" s="110"/>
      <c r="E66" s="110"/>
      <c r="F66" s="110"/>
      <c r="G66" s="110"/>
      <c r="H66" s="110"/>
      <c r="I66" s="110"/>
      <c r="J66" s="110"/>
      <c r="K66" s="110"/>
      <c r="L66" s="110"/>
      <c r="M66" s="110"/>
      <c r="N66" s="110"/>
    </row>
    <row r="67" spans="1:14" ht="15.75" x14ac:dyDescent="0.25">
      <c r="A67" s="100" t="s">
        <v>948</v>
      </c>
      <c r="B67" s="303" t="s">
        <v>1028</v>
      </c>
      <c r="C67" s="110"/>
      <c r="D67" s="110"/>
      <c r="E67" s="110"/>
      <c r="F67" s="110"/>
      <c r="G67" s="110"/>
      <c r="H67" s="110"/>
      <c r="I67" s="110"/>
      <c r="J67" s="110"/>
      <c r="K67" s="110"/>
      <c r="L67" s="110"/>
      <c r="M67" s="110"/>
      <c r="N67" s="110"/>
    </row>
    <row r="68" spans="1:14" ht="15.75" x14ac:dyDescent="0.25">
      <c r="A68" s="100" t="s">
        <v>199</v>
      </c>
      <c r="B68" s="303" t="s">
        <v>1023</v>
      </c>
      <c r="C68" s="110"/>
      <c r="D68" s="110"/>
      <c r="E68" s="110"/>
      <c r="F68" s="110"/>
      <c r="G68" s="110"/>
      <c r="H68" s="110"/>
      <c r="I68" s="110"/>
      <c r="J68" s="110"/>
      <c r="K68" s="110"/>
      <c r="L68" s="110"/>
      <c r="M68" s="110"/>
      <c r="N68" s="110"/>
    </row>
    <row r="69" spans="1:14" ht="15.75" x14ac:dyDescent="0.25">
      <c r="A69" s="100" t="s">
        <v>200</v>
      </c>
      <c r="B69" s="303" t="s">
        <v>1016</v>
      </c>
      <c r="C69" s="110"/>
      <c r="D69" s="110"/>
      <c r="E69" s="110"/>
      <c r="F69" s="110"/>
      <c r="G69" s="110"/>
      <c r="H69" s="110"/>
      <c r="I69" s="110"/>
      <c r="J69" s="110"/>
      <c r="K69" s="110"/>
      <c r="L69" s="110"/>
      <c r="M69" s="110"/>
      <c r="N69" s="110"/>
    </row>
    <row r="70" spans="1:14" ht="15.75" x14ac:dyDescent="0.25">
      <c r="A70" s="100" t="s">
        <v>949</v>
      </c>
      <c r="B70" s="303" t="s">
        <v>35</v>
      </c>
      <c r="C70" s="110"/>
      <c r="D70" s="110"/>
      <c r="E70" s="110"/>
      <c r="F70" s="110"/>
      <c r="G70" s="110"/>
      <c r="H70" s="110"/>
      <c r="I70" s="110"/>
      <c r="J70" s="110"/>
      <c r="K70" s="110"/>
      <c r="L70" s="110"/>
      <c r="M70" s="110"/>
      <c r="N70" s="110"/>
    </row>
    <row r="71" spans="1:14" ht="15.75" x14ac:dyDescent="0.25">
      <c r="A71" s="100" t="s">
        <v>201</v>
      </c>
      <c r="B71" s="306" t="s">
        <v>214</v>
      </c>
      <c r="C71" s="110"/>
      <c r="D71" s="110"/>
      <c r="E71" s="110"/>
      <c r="F71" s="110"/>
      <c r="G71" s="110"/>
      <c r="H71" s="110"/>
      <c r="I71" s="110"/>
      <c r="J71" s="110"/>
      <c r="K71" s="110"/>
      <c r="L71" s="110"/>
      <c r="M71" s="110"/>
      <c r="N71" s="110"/>
    </row>
    <row r="72" spans="1:14" ht="15.75" x14ac:dyDescent="0.25">
      <c r="A72" s="100" t="s">
        <v>479</v>
      </c>
      <c r="B72" s="305" t="s">
        <v>46</v>
      </c>
      <c r="C72" s="110"/>
      <c r="D72" s="110"/>
      <c r="E72" s="110"/>
      <c r="F72" s="110"/>
      <c r="G72" s="110"/>
      <c r="H72" s="110"/>
      <c r="I72" s="110"/>
      <c r="J72" s="110"/>
      <c r="K72" s="110"/>
      <c r="L72" s="110"/>
      <c r="M72" s="110"/>
      <c r="N72" s="110"/>
    </row>
    <row r="73" spans="1:14" ht="15.75" x14ac:dyDescent="0.25">
      <c r="A73" s="100" t="s">
        <v>480</v>
      </c>
      <c r="B73" s="305" t="s">
        <v>215</v>
      </c>
      <c r="C73" s="110"/>
      <c r="D73" s="110"/>
      <c r="E73" s="110"/>
      <c r="F73" s="110"/>
      <c r="G73" s="110"/>
      <c r="H73" s="110"/>
      <c r="I73" s="110"/>
      <c r="J73" s="110"/>
      <c r="K73" s="110"/>
      <c r="L73" s="110"/>
      <c r="M73" s="110"/>
      <c r="N73" s="110"/>
    </row>
    <row r="74" spans="1:14" ht="15.75" x14ac:dyDescent="0.25">
      <c r="A74" s="100" t="s">
        <v>481</v>
      </c>
      <c r="B74" s="305" t="s">
        <v>49</v>
      </c>
      <c r="C74" s="110"/>
      <c r="D74" s="110"/>
      <c r="E74" s="110"/>
      <c r="F74" s="110"/>
      <c r="G74" s="110"/>
      <c r="H74" s="110"/>
      <c r="I74" s="110"/>
      <c r="J74" s="110"/>
      <c r="K74" s="110"/>
      <c r="L74" s="110"/>
      <c r="M74" s="110"/>
      <c r="N74" s="110"/>
    </row>
    <row r="75" spans="1:14" ht="15.75" x14ac:dyDescent="0.25">
      <c r="A75" s="100" t="s">
        <v>950</v>
      </c>
      <c r="B75" s="305" t="s">
        <v>50</v>
      </c>
      <c r="C75" s="110"/>
      <c r="D75" s="110"/>
      <c r="E75" s="110"/>
      <c r="F75" s="110"/>
      <c r="G75" s="110"/>
      <c r="H75" s="110"/>
      <c r="I75" s="110"/>
      <c r="J75" s="110"/>
      <c r="K75" s="110"/>
      <c r="L75" s="110"/>
      <c r="M75" s="110"/>
      <c r="N75" s="110"/>
    </row>
    <row r="76" spans="1:14" ht="15.75" x14ac:dyDescent="0.25">
      <c r="A76" s="100" t="s">
        <v>482</v>
      </c>
      <c r="B76" s="305" t="s">
        <v>51</v>
      </c>
      <c r="C76" s="110"/>
      <c r="D76" s="110"/>
      <c r="E76" s="110"/>
      <c r="F76" s="110"/>
      <c r="G76" s="110"/>
      <c r="H76" s="110"/>
      <c r="I76" s="110"/>
      <c r="J76" s="110"/>
      <c r="K76" s="110"/>
      <c r="L76" s="110"/>
      <c r="M76" s="110"/>
      <c r="N76" s="110"/>
    </row>
    <row r="77" spans="1:14" ht="15.75" x14ac:dyDescent="0.25">
      <c r="A77" s="133" t="s">
        <v>963</v>
      </c>
      <c r="B77" s="300" t="s">
        <v>469</v>
      </c>
      <c r="C77" s="110"/>
      <c r="D77" s="110"/>
      <c r="E77" s="110"/>
      <c r="F77" s="110"/>
      <c r="G77" s="110"/>
      <c r="H77" s="110"/>
      <c r="I77" s="110"/>
      <c r="J77" s="110"/>
      <c r="K77" s="110"/>
      <c r="L77" s="110"/>
      <c r="M77" s="110"/>
      <c r="N77" s="110"/>
    </row>
    <row r="78" spans="1:14" ht="24.75" x14ac:dyDescent="0.25">
      <c r="A78" s="133" t="s">
        <v>964</v>
      </c>
      <c r="B78" s="300" t="s">
        <v>209</v>
      </c>
      <c r="C78" s="110"/>
      <c r="D78" s="110"/>
      <c r="E78" s="110"/>
      <c r="F78" s="110"/>
      <c r="G78" s="110"/>
      <c r="H78" s="110"/>
      <c r="I78" s="110"/>
      <c r="J78" s="110"/>
      <c r="K78" s="110"/>
      <c r="L78" s="110"/>
      <c r="M78" s="110"/>
      <c r="N78" s="110"/>
    </row>
    <row r="79" spans="1:14" ht="15.75" x14ac:dyDescent="0.25">
      <c r="A79" s="133" t="s">
        <v>965</v>
      </c>
      <c r="B79" s="300" t="s">
        <v>470</v>
      </c>
      <c r="C79" s="110"/>
      <c r="D79" s="110"/>
      <c r="E79" s="110"/>
      <c r="F79" s="110"/>
      <c r="G79" s="110"/>
      <c r="H79" s="110"/>
      <c r="I79" s="110"/>
      <c r="J79" s="110"/>
      <c r="K79" s="110"/>
      <c r="L79" s="110"/>
      <c r="M79" s="110"/>
      <c r="N79" s="110"/>
    </row>
    <row r="80" spans="1:14" ht="24.75" x14ac:dyDescent="0.25">
      <c r="A80" s="133" t="s">
        <v>966</v>
      </c>
      <c r="B80" s="300" t="s">
        <v>471</v>
      </c>
      <c r="C80" s="110"/>
      <c r="D80" s="110"/>
      <c r="E80" s="110"/>
      <c r="F80" s="110"/>
      <c r="G80" s="110"/>
      <c r="H80" s="110"/>
      <c r="I80" s="110"/>
      <c r="J80" s="110"/>
      <c r="K80" s="110"/>
      <c r="L80" s="110"/>
      <c r="M80" s="110"/>
      <c r="N80" s="110"/>
    </row>
    <row r="81" spans="1:14" ht="15.75" x14ac:dyDescent="0.25">
      <c r="A81" s="133" t="s">
        <v>967</v>
      </c>
      <c r="B81" s="301" t="s">
        <v>472</v>
      </c>
      <c r="C81" s="110"/>
      <c r="D81" s="110"/>
      <c r="E81" s="110"/>
      <c r="F81" s="110"/>
      <c r="G81" s="110"/>
      <c r="H81" s="110"/>
      <c r="I81" s="110"/>
      <c r="J81" s="110"/>
      <c r="K81" s="110"/>
      <c r="L81" s="110"/>
      <c r="M81" s="110"/>
      <c r="N81" s="110"/>
    </row>
    <row r="82" spans="1:14" ht="15.75" x14ac:dyDescent="0.25">
      <c r="A82" s="133" t="s">
        <v>968</v>
      </c>
      <c r="B82" s="301" t="s">
        <v>162</v>
      </c>
      <c r="C82" s="110"/>
      <c r="D82" s="110"/>
      <c r="E82" s="110"/>
      <c r="F82" s="110"/>
      <c r="G82" s="110"/>
      <c r="H82" s="110"/>
      <c r="I82" s="110"/>
      <c r="J82" s="110"/>
      <c r="K82" s="110"/>
      <c r="L82" s="110"/>
      <c r="M82" s="110"/>
      <c r="N82" s="110"/>
    </row>
    <row r="83" spans="1:14" ht="15.75" x14ac:dyDescent="0.25">
      <c r="A83" s="133" t="s">
        <v>969</v>
      </c>
      <c r="B83" s="301" t="s">
        <v>106</v>
      </c>
      <c r="C83" s="110"/>
      <c r="D83" s="110"/>
      <c r="E83" s="110"/>
      <c r="F83" s="110"/>
      <c r="G83" s="110"/>
      <c r="H83" s="110"/>
      <c r="I83" s="110"/>
      <c r="J83" s="110"/>
      <c r="K83" s="110"/>
      <c r="L83" s="110"/>
      <c r="M83" s="110"/>
      <c r="N83" s="110"/>
    </row>
    <row r="84" spans="1:14" ht="15.75" x14ac:dyDescent="0.25">
      <c r="A84" s="133" t="s">
        <v>970</v>
      </c>
      <c r="B84" s="301" t="s">
        <v>156</v>
      </c>
      <c r="C84" s="110"/>
      <c r="D84" s="110"/>
      <c r="E84" s="110"/>
      <c r="F84" s="110"/>
      <c r="G84" s="110"/>
      <c r="H84" s="110"/>
      <c r="I84" s="110"/>
      <c r="J84" s="110"/>
      <c r="K84" s="110"/>
      <c r="L84" s="110"/>
      <c r="M84" s="110"/>
      <c r="N84" s="110"/>
    </row>
    <row r="85" spans="1:14" ht="15.75" x14ac:dyDescent="0.25">
      <c r="A85" s="133" t="s">
        <v>971</v>
      </c>
      <c r="B85" s="301" t="s">
        <v>157</v>
      </c>
      <c r="C85" s="110"/>
      <c r="D85" s="110"/>
      <c r="E85" s="110"/>
      <c r="F85" s="110"/>
      <c r="G85" s="110"/>
      <c r="H85" s="110"/>
      <c r="I85" s="110"/>
      <c r="J85" s="110"/>
      <c r="K85" s="110"/>
      <c r="L85" s="110"/>
      <c r="M85" s="110"/>
      <c r="N85" s="110"/>
    </row>
    <row r="86" spans="1:14" ht="15.75" x14ac:dyDescent="0.25">
      <c r="A86" s="133" t="s">
        <v>972</v>
      </c>
      <c r="B86" s="301" t="s">
        <v>158</v>
      </c>
      <c r="C86" s="110"/>
      <c r="D86" s="110"/>
      <c r="E86" s="110"/>
      <c r="F86" s="110"/>
      <c r="G86" s="110"/>
      <c r="H86" s="110"/>
      <c r="I86" s="110"/>
      <c r="J86" s="110"/>
      <c r="K86" s="110"/>
      <c r="L86" s="110"/>
      <c r="M86" s="110"/>
      <c r="N86" s="110"/>
    </row>
    <row r="87" spans="1:14" ht="15.75" x14ac:dyDescent="0.25">
      <c r="A87" s="133" t="s">
        <v>973</v>
      </c>
      <c r="B87" s="301" t="s">
        <v>473</v>
      </c>
      <c r="C87" s="110"/>
      <c r="D87" s="110"/>
      <c r="E87" s="110"/>
      <c r="F87" s="110"/>
      <c r="G87" s="110"/>
      <c r="H87" s="110"/>
      <c r="I87" s="110"/>
      <c r="J87" s="110"/>
      <c r="K87" s="110"/>
      <c r="L87" s="110"/>
      <c r="M87" s="110"/>
      <c r="N87" s="110"/>
    </row>
    <row r="88" spans="1:14" ht="15.75" x14ac:dyDescent="0.25">
      <c r="A88" s="133" t="s">
        <v>974</v>
      </c>
      <c r="B88" s="301" t="s">
        <v>102</v>
      </c>
      <c r="C88" s="110"/>
      <c r="D88" s="110"/>
      <c r="E88" s="110"/>
      <c r="F88" s="110"/>
      <c r="G88" s="110"/>
      <c r="H88" s="110"/>
      <c r="I88" s="110"/>
      <c r="J88" s="110"/>
      <c r="K88" s="110"/>
      <c r="L88" s="110"/>
      <c r="M88" s="110"/>
      <c r="N88" s="110"/>
    </row>
    <row r="89" spans="1:14" ht="15.75" x14ac:dyDescent="0.25">
      <c r="A89" s="140" t="s">
        <v>203</v>
      </c>
      <c r="B89" s="305" t="s">
        <v>576</v>
      </c>
      <c r="C89" s="110"/>
      <c r="D89" s="110"/>
      <c r="E89" s="110"/>
      <c r="F89" s="110"/>
      <c r="G89" s="110"/>
      <c r="H89" s="110"/>
      <c r="I89" s="110"/>
      <c r="J89" s="110"/>
      <c r="K89" s="110"/>
      <c r="L89" s="110"/>
      <c r="M89" s="110"/>
      <c r="N89" s="110"/>
    </row>
    <row r="90" spans="1:14" ht="15.75" x14ac:dyDescent="0.25">
      <c r="A90" s="140" t="s">
        <v>219</v>
      </c>
      <c r="B90" s="305" t="s">
        <v>553</v>
      </c>
      <c r="C90" s="110"/>
      <c r="D90" s="110"/>
      <c r="E90" s="110"/>
      <c r="F90" s="110"/>
      <c r="G90" s="110"/>
      <c r="H90" s="110"/>
      <c r="I90" s="110"/>
      <c r="J90" s="110"/>
      <c r="K90" s="110"/>
      <c r="L90" s="110"/>
      <c r="M90" s="110"/>
      <c r="N90" s="110"/>
    </row>
    <row r="91" spans="1:14" ht="15.75" x14ac:dyDescent="0.25">
      <c r="A91" s="140" t="s">
        <v>202</v>
      </c>
      <c r="B91" s="305" t="s">
        <v>27</v>
      </c>
      <c r="C91" s="110"/>
      <c r="D91" s="110"/>
      <c r="E91" s="110"/>
      <c r="F91" s="110"/>
      <c r="G91" s="110"/>
      <c r="H91" s="110"/>
      <c r="I91" s="110"/>
      <c r="J91" s="110"/>
      <c r="K91" s="110"/>
      <c r="L91" s="110"/>
      <c r="M91" s="110"/>
      <c r="N91" s="110"/>
    </row>
    <row r="92" spans="1:14" ht="15.75" x14ac:dyDescent="0.25">
      <c r="A92" s="140" t="s">
        <v>168</v>
      </c>
      <c r="B92" s="300" t="s">
        <v>468</v>
      </c>
      <c r="C92" s="110"/>
      <c r="D92" s="110"/>
      <c r="E92" s="110"/>
      <c r="F92" s="110"/>
      <c r="G92" s="110"/>
      <c r="H92" s="110"/>
      <c r="I92" s="110"/>
      <c r="J92" s="110"/>
      <c r="K92" s="110"/>
      <c r="L92" s="110"/>
      <c r="M92" s="110"/>
      <c r="N92" s="110"/>
    </row>
    <row r="93" spans="1:14" ht="17.25" customHeight="1" thickBot="1" x14ac:dyDescent="0.3">
      <c r="A93" s="121"/>
      <c r="B93" s="122"/>
      <c r="C93" s="110"/>
      <c r="D93" s="110"/>
      <c r="E93" s="110"/>
      <c r="F93" s="110"/>
      <c r="G93" s="110"/>
      <c r="H93" s="110"/>
      <c r="I93" s="110"/>
      <c r="J93" s="110"/>
      <c r="K93" s="110"/>
      <c r="L93" s="110"/>
      <c r="M93" s="110"/>
      <c r="N93" s="110"/>
    </row>
    <row r="94" spans="1:14" ht="33.75" customHeight="1" thickBot="1" x14ac:dyDescent="0.3">
      <c r="A94" s="216" t="s">
        <v>772</v>
      </c>
      <c r="B94" s="217"/>
      <c r="C94" s="110"/>
      <c r="D94" s="110"/>
      <c r="E94" s="110"/>
      <c r="F94" s="110"/>
      <c r="G94" s="110"/>
      <c r="H94" s="110"/>
      <c r="I94" s="110"/>
      <c r="J94" s="110"/>
      <c r="K94" s="110"/>
      <c r="L94" s="110"/>
      <c r="M94" s="110"/>
      <c r="N94" s="110"/>
    </row>
    <row r="95" spans="1:14" ht="57" customHeight="1" thickBot="1" x14ac:dyDescent="0.3">
      <c r="A95" s="113" t="s">
        <v>455</v>
      </c>
      <c r="B95" s="114" t="s">
        <v>1029</v>
      </c>
      <c r="C95" s="110"/>
      <c r="D95" s="110"/>
      <c r="E95" s="110"/>
      <c r="F95" s="110"/>
      <c r="G95" s="110"/>
      <c r="H95" s="110"/>
      <c r="I95" s="110"/>
      <c r="J95" s="110"/>
      <c r="K95" s="110"/>
      <c r="L95" s="110"/>
      <c r="M95" s="110"/>
      <c r="N95" s="110"/>
    </row>
    <row r="96" spans="1:14" s="169" customFormat="1" ht="13.5" customHeight="1" x14ac:dyDescent="0.2">
      <c r="A96" s="308" t="s">
        <v>483</v>
      </c>
      <c r="B96" s="303" t="s">
        <v>1022</v>
      </c>
      <c r="C96" s="302"/>
      <c r="D96" s="302"/>
      <c r="E96" s="302"/>
      <c r="F96" s="302"/>
      <c r="G96" s="302"/>
      <c r="H96" s="302"/>
      <c r="I96" s="302"/>
      <c r="J96" s="302"/>
      <c r="K96" s="302"/>
      <c r="L96" s="302"/>
      <c r="M96" s="302"/>
      <c r="N96" s="302"/>
    </row>
    <row r="97" spans="1:14" s="169" customFormat="1" ht="14.25" customHeight="1" x14ac:dyDescent="0.2">
      <c r="A97" s="308" t="s">
        <v>484</v>
      </c>
      <c r="B97" s="303" t="s">
        <v>1014</v>
      </c>
      <c r="C97" s="302"/>
      <c r="D97" s="302"/>
      <c r="E97" s="302"/>
      <c r="F97" s="302"/>
      <c r="G97" s="302"/>
      <c r="H97" s="302"/>
      <c r="I97" s="302"/>
      <c r="J97" s="302"/>
      <c r="K97" s="302"/>
      <c r="L97" s="302"/>
      <c r="M97" s="302"/>
      <c r="N97" s="302"/>
    </row>
    <row r="98" spans="1:14" s="169" customFormat="1" ht="12" customHeight="1" x14ac:dyDescent="0.2">
      <c r="A98" s="308" t="s">
        <v>80</v>
      </c>
      <c r="B98" s="303" t="s">
        <v>77</v>
      </c>
      <c r="C98" s="302"/>
      <c r="D98" s="302"/>
      <c r="E98" s="302"/>
      <c r="F98" s="302"/>
      <c r="G98" s="302"/>
      <c r="H98" s="302"/>
      <c r="I98" s="302"/>
      <c r="J98" s="302"/>
      <c r="K98" s="302"/>
      <c r="L98" s="302"/>
      <c r="M98" s="302"/>
      <c r="N98" s="302"/>
    </row>
    <row r="99" spans="1:14" s="169" customFormat="1" ht="15.75" customHeight="1" x14ac:dyDescent="0.2">
      <c r="A99" s="308" t="s">
        <v>81</v>
      </c>
      <c r="B99" s="304" t="s">
        <v>1024</v>
      </c>
      <c r="C99" s="302"/>
      <c r="D99" s="302"/>
      <c r="E99" s="302"/>
      <c r="F99" s="302"/>
      <c r="G99" s="302"/>
      <c r="H99" s="302"/>
      <c r="I99" s="302"/>
      <c r="J99" s="302"/>
      <c r="K99" s="302"/>
      <c r="L99" s="302"/>
      <c r="M99" s="302"/>
      <c r="N99" s="302"/>
    </row>
    <row r="100" spans="1:14" s="169" customFormat="1" ht="14.25" customHeight="1" x14ac:dyDescent="0.2">
      <c r="A100" s="308" t="s">
        <v>82</v>
      </c>
      <c r="B100" s="303" t="s">
        <v>1021</v>
      </c>
      <c r="C100" s="302"/>
      <c r="D100" s="302"/>
      <c r="E100" s="302"/>
      <c r="F100" s="302"/>
      <c r="G100" s="302"/>
      <c r="H100" s="302"/>
      <c r="I100" s="302"/>
      <c r="J100" s="302"/>
      <c r="K100" s="302"/>
      <c r="L100" s="302"/>
      <c r="M100" s="302"/>
      <c r="N100" s="302"/>
    </row>
    <row r="101" spans="1:14" s="169" customFormat="1" ht="13.5" customHeight="1" x14ac:dyDescent="0.2">
      <c r="A101" s="308" t="s">
        <v>83</v>
      </c>
      <c r="B101" s="305" t="s">
        <v>922</v>
      </c>
      <c r="C101" s="302"/>
      <c r="D101" s="302"/>
      <c r="E101" s="302"/>
      <c r="F101" s="302"/>
      <c r="G101" s="302"/>
      <c r="H101" s="302"/>
      <c r="I101" s="302"/>
      <c r="J101" s="302"/>
      <c r="K101" s="302"/>
      <c r="L101" s="302"/>
      <c r="M101" s="302"/>
      <c r="N101" s="302"/>
    </row>
    <row r="102" spans="1:14" s="169" customFormat="1" ht="12" x14ac:dyDescent="0.2">
      <c r="A102" s="308" t="s">
        <v>87</v>
      </c>
      <c r="B102" s="303" t="s">
        <v>1018</v>
      </c>
      <c r="C102" s="302"/>
      <c r="D102" s="302"/>
      <c r="E102" s="302"/>
      <c r="F102" s="302"/>
      <c r="G102" s="302"/>
      <c r="H102" s="302"/>
      <c r="I102" s="302"/>
      <c r="J102" s="302"/>
      <c r="K102" s="302"/>
      <c r="L102" s="302"/>
      <c r="M102" s="302"/>
      <c r="N102" s="302"/>
    </row>
    <row r="103" spans="1:14" s="169" customFormat="1" ht="12" x14ac:dyDescent="0.2">
      <c r="A103" s="308" t="s">
        <v>88</v>
      </c>
      <c r="B103" s="303" t="s">
        <v>1017</v>
      </c>
      <c r="C103" s="302"/>
      <c r="D103" s="302"/>
      <c r="E103" s="302"/>
      <c r="F103" s="302"/>
      <c r="G103" s="302"/>
      <c r="H103" s="302"/>
      <c r="I103" s="302"/>
      <c r="J103" s="302"/>
      <c r="K103" s="302"/>
      <c r="L103" s="302"/>
      <c r="M103" s="302"/>
      <c r="N103" s="302"/>
    </row>
    <row r="104" spans="1:14" s="169" customFormat="1" ht="12" x14ac:dyDescent="0.2">
      <c r="A104" s="308" t="s">
        <v>407</v>
      </c>
      <c r="B104" s="303" t="s">
        <v>1025</v>
      </c>
      <c r="C104" s="302"/>
      <c r="D104" s="302"/>
      <c r="E104" s="302"/>
      <c r="F104" s="302"/>
      <c r="G104" s="302"/>
      <c r="H104" s="302"/>
      <c r="I104" s="302"/>
      <c r="J104" s="302"/>
      <c r="K104" s="302"/>
      <c r="L104" s="302"/>
      <c r="M104" s="302"/>
      <c r="N104" s="302"/>
    </row>
    <row r="105" spans="1:14" s="169" customFormat="1" ht="12" x14ac:dyDescent="0.2">
      <c r="A105" s="308" t="s">
        <v>89</v>
      </c>
      <c r="B105" s="303" t="s">
        <v>862</v>
      </c>
      <c r="C105" s="302"/>
      <c r="D105" s="302"/>
      <c r="E105" s="302"/>
      <c r="F105" s="302"/>
      <c r="G105" s="302"/>
      <c r="H105" s="302"/>
      <c r="I105" s="302"/>
      <c r="J105" s="302"/>
      <c r="K105" s="302"/>
      <c r="L105" s="302"/>
      <c r="M105" s="302"/>
      <c r="N105" s="302"/>
    </row>
    <row r="106" spans="1:14" s="169" customFormat="1" ht="12" x14ac:dyDescent="0.2">
      <c r="A106" s="308" t="s">
        <v>408</v>
      </c>
      <c r="B106" s="303" t="s">
        <v>1020</v>
      </c>
      <c r="C106" s="302"/>
      <c r="D106" s="302"/>
      <c r="E106" s="302"/>
      <c r="F106" s="302"/>
      <c r="G106" s="302"/>
      <c r="H106" s="302"/>
      <c r="I106" s="302"/>
      <c r="J106" s="302"/>
      <c r="K106" s="302"/>
      <c r="L106" s="302"/>
      <c r="M106" s="302"/>
      <c r="N106" s="302"/>
    </row>
    <row r="107" spans="1:14" s="169" customFormat="1" ht="12" x14ac:dyDescent="0.2">
      <c r="A107" s="308" t="s">
        <v>90</v>
      </c>
      <c r="B107" s="303" t="s">
        <v>1026</v>
      </c>
      <c r="C107" s="302"/>
      <c r="D107" s="302"/>
      <c r="E107" s="302"/>
      <c r="F107" s="302"/>
      <c r="G107" s="302"/>
      <c r="H107" s="302"/>
      <c r="I107" s="302"/>
      <c r="J107" s="302"/>
      <c r="K107" s="302"/>
      <c r="L107" s="302"/>
      <c r="M107" s="302"/>
      <c r="N107" s="302"/>
    </row>
    <row r="108" spans="1:14" s="169" customFormat="1" ht="12" x14ac:dyDescent="0.2">
      <c r="A108" s="308" t="s">
        <v>409</v>
      </c>
      <c r="B108" s="303" t="s">
        <v>1027</v>
      </c>
      <c r="C108" s="302"/>
      <c r="D108" s="302"/>
      <c r="E108" s="302"/>
      <c r="F108" s="302"/>
      <c r="G108" s="302"/>
      <c r="H108" s="302"/>
      <c r="I108" s="302"/>
      <c r="J108" s="302"/>
      <c r="K108" s="302"/>
      <c r="L108" s="302"/>
      <c r="M108" s="302"/>
      <c r="N108" s="302"/>
    </row>
    <row r="109" spans="1:14" s="169" customFormat="1" ht="12" x14ac:dyDescent="0.2">
      <c r="A109" s="308" t="s">
        <v>410</v>
      </c>
      <c r="B109" s="303" t="s">
        <v>1028</v>
      </c>
      <c r="C109" s="302"/>
      <c r="D109" s="302"/>
      <c r="E109" s="302"/>
      <c r="F109" s="302"/>
      <c r="G109" s="302"/>
      <c r="H109" s="302"/>
      <c r="I109" s="302"/>
      <c r="J109" s="302"/>
      <c r="K109" s="302"/>
      <c r="L109" s="302"/>
      <c r="M109" s="302"/>
      <c r="N109" s="302"/>
    </row>
    <row r="110" spans="1:14" s="169" customFormat="1" ht="12" x14ac:dyDescent="0.2">
      <c r="A110" s="308" t="s">
        <v>91</v>
      </c>
      <c r="B110" s="303" t="s">
        <v>1023</v>
      </c>
      <c r="C110" s="302"/>
      <c r="D110" s="302"/>
      <c r="E110" s="302"/>
      <c r="F110" s="302"/>
      <c r="G110" s="302"/>
      <c r="H110" s="302"/>
      <c r="I110" s="302"/>
      <c r="J110" s="302"/>
      <c r="K110" s="302"/>
      <c r="L110" s="302"/>
      <c r="M110" s="302"/>
      <c r="N110" s="302"/>
    </row>
    <row r="111" spans="1:14" s="169" customFormat="1" ht="12" x14ac:dyDescent="0.2">
      <c r="A111" s="308" t="s">
        <v>92</v>
      </c>
      <c r="B111" s="303" t="s">
        <v>1016</v>
      </c>
      <c r="C111" s="302"/>
      <c r="D111" s="302"/>
      <c r="E111" s="302"/>
      <c r="F111" s="302"/>
      <c r="G111" s="302"/>
      <c r="H111" s="302"/>
      <c r="I111" s="302"/>
      <c r="J111" s="302"/>
      <c r="K111" s="302"/>
      <c r="L111" s="302"/>
      <c r="M111" s="302"/>
      <c r="N111" s="302"/>
    </row>
    <row r="112" spans="1:14" s="169" customFormat="1" ht="12" x14ac:dyDescent="0.2">
      <c r="A112" s="308" t="s">
        <v>411</v>
      </c>
      <c r="B112" s="303" t="s">
        <v>35</v>
      </c>
      <c r="C112" s="302"/>
      <c r="D112" s="302"/>
      <c r="E112" s="302"/>
      <c r="F112" s="302"/>
      <c r="G112" s="302"/>
      <c r="H112" s="302"/>
      <c r="I112" s="302"/>
      <c r="J112" s="302"/>
      <c r="K112" s="302"/>
      <c r="L112" s="302"/>
      <c r="M112" s="302"/>
      <c r="N112" s="302"/>
    </row>
    <row r="113" spans="1:14" s="169" customFormat="1" ht="12" x14ac:dyDescent="0.2">
      <c r="A113" s="308" t="s">
        <v>93</v>
      </c>
      <c r="B113" s="306" t="s">
        <v>214</v>
      </c>
      <c r="C113" s="302"/>
      <c r="D113" s="302"/>
      <c r="E113" s="302"/>
      <c r="F113" s="302"/>
      <c r="G113" s="302"/>
      <c r="H113" s="302"/>
      <c r="I113" s="302"/>
      <c r="J113" s="302"/>
      <c r="K113" s="302"/>
      <c r="L113" s="302"/>
      <c r="M113" s="302"/>
      <c r="N113" s="302"/>
    </row>
    <row r="114" spans="1:14" s="169" customFormat="1" ht="12" x14ac:dyDescent="0.2">
      <c r="A114" s="308" t="s">
        <v>485</v>
      </c>
      <c r="B114" s="305" t="s">
        <v>46</v>
      </c>
      <c r="C114" s="302"/>
      <c r="D114" s="302"/>
      <c r="E114" s="302"/>
      <c r="F114" s="302"/>
      <c r="G114" s="302"/>
      <c r="H114" s="302"/>
      <c r="I114" s="302"/>
      <c r="J114" s="302"/>
      <c r="K114" s="302"/>
      <c r="L114" s="302"/>
      <c r="M114" s="302"/>
      <c r="N114" s="302"/>
    </row>
    <row r="115" spans="1:14" s="169" customFormat="1" ht="12" x14ac:dyDescent="0.2">
      <c r="A115" s="308" t="s">
        <v>486</v>
      </c>
      <c r="B115" s="305" t="s">
        <v>215</v>
      </c>
      <c r="C115" s="302"/>
      <c r="D115" s="302"/>
      <c r="E115" s="302"/>
      <c r="F115" s="302"/>
      <c r="G115" s="302"/>
      <c r="H115" s="302"/>
      <c r="I115" s="302"/>
      <c r="J115" s="302"/>
      <c r="K115" s="302"/>
      <c r="L115" s="302"/>
      <c r="M115" s="302"/>
      <c r="N115" s="302"/>
    </row>
    <row r="116" spans="1:14" s="169" customFormat="1" ht="12" x14ac:dyDescent="0.2">
      <c r="A116" s="308" t="s">
        <v>487</v>
      </c>
      <c r="B116" s="305" t="s">
        <v>49</v>
      </c>
      <c r="C116" s="302"/>
      <c r="D116" s="302"/>
      <c r="E116" s="302"/>
      <c r="F116" s="302"/>
      <c r="G116" s="302"/>
      <c r="H116" s="302"/>
      <c r="I116" s="302"/>
      <c r="J116" s="302"/>
      <c r="K116" s="302"/>
      <c r="L116" s="302"/>
      <c r="M116" s="302"/>
      <c r="N116" s="302"/>
    </row>
    <row r="117" spans="1:14" s="169" customFormat="1" ht="12" x14ac:dyDescent="0.2">
      <c r="A117" s="308" t="s">
        <v>488</v>
      </c>
      <c r="B117" s="305" t="s">
        <v>50</v>
      </c>
      <c r="C117" s="302"/>
      <c r="D117" s="302"/>
      <c r="E117" s="302"/>
      <c r="F117" s="302"/>
      <c r="G117" s="302"/>
      <c r="H117" s="302"/>
      <c r="I117" s="302"/>
      <c r="J117" s="302"/>
      <c r="K117" s="302"/>
      <c r="L117" s="302"/>
      <c r="M117" s="302"/>
      <c r="N117" s="302"/>
    </row>
    <row r="118" spans="1:14" s="169" customFormat="1" ht="12" x14ac:dyDescent="0.2">
      <c r="A118" s="308" t="s">
        <v>489</v>
      </c>
      <c r="B118" s="305" t="s">
        <v>51</v>
      </c>
      <c r="C118" s="302"/>
      <c r="D118" s="302"/>
      <c r="E118" s="302"/>
      <c r="F118" s="302"/>
      <c r="G118" s="302"/>
      <c r="H118" s="302"/>
      <c r="I118" s="302"/>
      <c r="J118" s="302"/>
      <c r="K118" s="302"/>
      <c r="L118" s="302"/>
      <c r="M118" s="302"/>
      <c r="N118" s="302"/>
    </row>
    <row r="119" spans="1:14" s="169" customFormat="1" x14ac:dyDescent="0.2">
      <c r="A119" s="308" t="s">
        <v>94</v>
      </c>
      <c r="B119" s="104" t="s">
        <v>575</v>
      </c>
      <c r="C119" s="302"/>
      <c r="D119" s="302"/>
      <c r="E119" s="302"/>
      <c r="F119" s="302"/>
      <c r="G119" s="302"/>
      <c r="H119" s="302"/>
      <c r="I119" s="302"/>
      <c r="J119" s="302"/>
      <c r="K119" s="302"/>
      <c r="L119" s="302"/>
      <c r="M119" s="302"/>
      <c r="N119" s="302"/>
    </row>
    <row r="120" spans="1:14" s="169" customFormat="1" ht="12" x14ac:dyDescent="0.2">
      <c r="A120" s="227" t="s">
        <v>412</v>
      </c>
      <c r="B120" s="307" t="s">
        <v>474</v>
      </c>
      <c r="C120" s="302"/>
      <c r="D120" s="302"/>
      <c r="E120" s="302"/>
      <c r="F120" s="302"/>
      <c r="G120" s="302"/>
      <c r="H120" s="302"/>
      <c r="I120" s="302"/>
      <c r="J120" s="302"/>
      <c r="K120" s="302"/>
      <c r="L120" s="302"/>
      <c r="M120" s="302"/>
      <c r="N120" s="302"/>
    </row>
    <row r="121" spans="1:14" s="169" customFormat="1" ht="12" x14ac:dyDescent="0.2">
      <c r="A121" s="227" t="s">
        <v>171</v>
      </c>
      <c r="B121" s="300" t="s">
        <v>468</v>
      </c>
      <c r="C121" s="302"/>
      <c r="D121" s="302"/>
      <c r="E121" s="302"/>
      <c r="F121" s="302"/>
      <c r="G121" s="302"/>
      <c r="H121" s="302"/>
      <c r="I121" s="302"/>
      <c r="J121" s="302"/>
      <c r="K121" s="302"/>
      <c r="L121" s="302"/>
      <c r="M121" s="302"/>
      <c r="N121" s="302"/>
    </row>
    <row r="122" spans="1:14" ht="19.5" customHeight="1" thickBot="1" x14ac:dyDescent="0.3">
      <c r="A122" s="126"/>
      <c r="B122" s="123"/>
      <c r="C122" s="110"/>
      <c r="D122" s="110"/>
      <c r="E122" s="110"/>
      <c r="F122" s="110"/>
      <c r="G122" s="110"/>
      <c r="H122" s="110"/>
      <c r="I122" s="110"/>
      <c r="J122" s="110"/>
      <c r="K122" s="110"/>
      <c r="L122" s="110"/>
      <c r="M122" s="110"/>
      <c r="N122" s="110"/>
    </row>
    <row r="123" spans="1:14" ht="19.5" thickBot="1" x14ac:dyDescent="0.3">
      <c r="A123" s="216" t="s">
        <v>26</v>
      </c>
      <c r="B123" s="217"/>
      <c r="C123" s="110"/>
      <c r="D123" s="110"/>
      <c r="E123" s="110"/>
      <c r="F123" s="110"/>
      <c r="G123" s="110"/>
      <c r="H123" s="110"/>
      <c r="I123" s="110"/>
      <c r="J123" s="110"/>
      <c r="K123" s="110"/>
      <c r="L123" s="110"/>
      <c r="M123" s="110"/>
      <c r="N123" s="110"/>
    </row>
    <row r="124" spans="1:14" ht="61.5" customHeight="1" thickBot="1" x14ac:dyDescent="0.3">
      <c r="A124" s="113" t="s">
        <v>455</v>
      </c>
      <c r="B124" s="114" t="s">
        <v>1029</v>
      </c>
      <c r="C124" s="110"/>
      <c r="D124" s="110"/>
      <c r="E124" s="110"/>
      <c r="F124" s="110"/>
      <c r="G124" s="110"/>
      <c r="H124" s="110"/>
      <c r="I124" s="110"/>
      <c r="J124" s="110"/>
      <c r="K124" s="110"/>
      <c r="L124" s="110"/>
      <c r="M124" s="110"/>
      <c r="N124" s="110"/>
    </row>
    <row r="125" spans="1:14" ht="15.75" x14ac:dyDescent="0.25">
      <c r="A125" s="308" t="s">
        <v>490</v>
      </c>
      <c r="B125" s="303" t="s">
        <v>1022</v>
      </c>
      <c r="C125" s="110"/>
      <c r="D125" s="110"/>
      <c r="E125" s="110"/>
      <c r="F125" s="110"/>
      <c r="G125" s="110"/>
      <c r="H125" s="110"/>
      <c r="I125" s="110"/>
      <c r="J125" s="110"/>
      <c r="K125" s="110"/>
      <c r="L125" s="110"/>
      <c r="M125" s="110"/>
      <c r="N125" s="110"/>
    </row>
    <row r="126" spans="1:14" ht="15.75" x14ac:dyDescent="0.25">
      <c r="A126" s="308" t="s">
        <v>491</v>
      </c>
      <c r="B126" s="303" t="s">
        <v>1014</v>
      </c>
      <c r="C126" s="110"/>
      <c r="D126" s="110"/>
      <c r="E126" s="110"/>
      <c r="F126" s="110"/>
      <c r="G126" s="110"/>
      <c r="H126" s="110"/>
      <c r="I126" s="110"/>
      <c r="J126" s="110"/>
      <c r="K126" s="110"/>
      <c r="L126" s="110"/>
      <c r="M126" s="110"/>
      <c r="N126" s="110"/>
    </row>
    <row r="127" spans="1:14" ht="15.75" x14ac:dyDescent="0.25">
      <c r="A127" s="308" t="s">
        <v>492</v>
      </c>
      <c r="B127" s="303" t="s">
        <v>77</v>
      </c>
      <c r="C127" s="110"/>
      <c r="D127" s="110"/>
      <c r="E127" s="110"/>
      <c r="F127" s="110"/>
      <c r="G127" s="110"/>
      <c r="H127" s="110"/>
      <c r="I127" s="110"/>
      <c r="J127" s="110"/>
      <c r="K127" s="110"/>
      <c r="L127" s="110"/>
      <c r="M127" s="110"/>
      <c r="N127" s="110"/>
    </row>
    <row r="128" spans="1:14" ht="15.75" x14ac:dyDescent="0.25">
      <c r="A128" s="308" t="s">
        <v>493</v>
      </c>
      <c r="B128" s="304" t="s">
        <v>1024</v>
      </c>
      <c r="C128" s="110"/>
      <c r="D128" s="110"/>
      <c r="E128" s="110"/>
      <c r="F128" s="110"/>
      <c r="G128" s="110"/>
      <c r="H128" s="110"/>
      <c r="I128" s="110"/>
      <c r="J128" s="110"/>
      <c r="K128" s="110"/>
      <c r="L128" s="110"/>
      <c r="M128" s="110"/>
      <c r="N128" s="110"/>
    </row>
    <row r="129" spans="1:14" ht="15.75" x14ac:dyDescent="0.25">
      <c r="A129" s="308" t="s">
        <v>494</v>
      </c>
      <c r="B129" s="303" t="s">
        <v>1021</v>
      </c>
      <c r="C129" s="110"/>
      <c r="D129" s="110"/>
      <c r="E129" s="110"/>
      <c r="F129" s="110"/>
      <c r="G129" s="110"/>
      <c r="H129" s="110"/>
      <c r="I129" s="110"/>
      <c r="J129" s="110"/>
      <c r="K129" s="110"/>
      <c r="L129" s="110"/>
      <c r="M129" s="110"/>
      <c r="N129" s="110"/>
    </row>
    <row r="130" spans="1:14" ht="15.75" x14ac:dyDescent="0.25">
      <c r="A130" s="308" t="s">
        <v>495</v>
      </c>
      <c r="B130" s="305" t="s">
        <v>922</v>
      </c>
      <c r="C130" s="110"/>
      <c r="D130" s="110"/>
      <c r="E130" s="110"/>
      <c r="F130" s="110"/>
      <c r="G130" s="110"/>
      <c r="H130" s="110"/>
      <c r="I130" s="110"/>
      <c r="J130" s="110"/>
      <c r="K130" s="110"/>
      <c r="L130" s="110"/>
      <c r="M130" s="110"/>
      <c r="N130" s="110"/>
    </row>
    <row r="131" spans="1:14" ht="15.75" x14ac:dyDescent="0.25">
      <c r="A131" s="308" t="s">
        <v>496</v>
      </c>
      <c r="B131" s="303" t="s">
        <v>1018</v>
      </c>
      <c r="C131" s="110"/>
      <c r="D131" s="110"/>
      <c r="E131" s="110"/>
      <c r="F131" s="110"/>
      <c r="G131" s="110"/>
      <c r="H131" s="110"/>
      <c r="I131" s="110"/>
      <c r="J131" s="110"/>
      <c r="K131" s="110"/>
      <c r="L131" s="110"/>
      <c r="M131" s="110"/>
      <c r="N131" s="110"/>
    </row>
    <row r="132" spans="1:14" ht="15.75" x14ac:dyDescent="0.25">
      <c r="A132" s="308" t="s">
        <v>497</v>
      </c>
      <c r="B132" s="303" t="s">
        <v>1017</v>
      </c>
      <c r="C132" s="110"/>
      <c r="D132" s="110"/>
      <c r="E132" s="110"/>
      <c r="F132" s="110"/>
      <c r="G132" s="110"/>
      <c r="H132" s="110"/>
      <c r="I132" s="110"/>
      <c r="J132" s="110"/>
      <c r="K132" s="110"/>
      <c r="L132" s="110"/>
      <c r="M132" s="110"/>
      <c r="N132" s="110"/>
    </row>
    <row r="133" spans="1:14" ht="15.75" x14ac:dyDescent="0.25">
      <c r="A133" s="308" t="s">
        <v>498</v>
      </c>
      <c r="B133" s="303" t="s">
        <v>1025</v>
      </c>
      <c r="C133" s="110"/>
      <c r="D133" s="110"/>
      <c r="E133" s="110"/>
      <c r="F133" s="110"/>
      <c r="G133" s="110"/>
      <c r="H133" s="110"/>
      <c r="I133" s="110"/>
      <c r="J133" s="110"/>
      <c r="K133" s="110"/>
      <c r="L133" s="110"/>
      <c r="M133" s="110"/>
      <c r="N133" s="110"/>
    </row>
    <row r="134" spans="1:14" ht="15.75" x14ac:dyDescent="0.25">
      <c r="A134" s="308" t="s">
        <v>499</v>
      </c>
      <c r="B134" s="303" t="s">
        <v>862</v>
      </c>
      <c r="C134" s="110"/>
      <c r="D134" s="110"/>
      <c r="E134" s="110"/>
      <c r="F134" s="110"/>
      <c r="G134" s="110"/>
      <c r="H134" s="110"/>
      <c r="I134" s="110"/>
      <c r="J134" s="110"/>
      <c r="K134" s="110"/>
      <c r="L134" s="110"/>
      <c r="M134" s="110"/>
      <c r="N134" s="110"/>
    </row>
    <row r="135" spans="1:14" ht="15.75" x14ac:dyDescent="0.25">
      <c r="A135" s="308" t="s">
        <v>500</v>
      </c>
      <c r="B135" s="303" t="s">
        <v>1020</v>
      </c>
      <c r="C135" s="110"/>
      <c r="D135" s="110"/>
      <c r="E135" s="110"/>
      <c r="F135" s="110"/>
      <c r="G135" s="110"/>
      <c r="H135" s="110"/>
      <c r="I135" s="110"/>
      <c r="J135" s="110"/>
      <c r="K135" s="110"/>
      <c r="L135" s="110"/>
      <c r="M135" s="110"/>
      <c r="N135" s="110"/>
    </row>
    <row r="136" spans="1:14" ht="15.75" x14ac:dyDescent="0.25">
      <c r="A136" s="308" t="s">
        <v>501</v>
      </c>
      <c r="B136" s="303" t="s">
        <v>1026</v>
      </c>
      <c r="C136" s="110"/>
      <c r="D136" s="110"/>
      <c r="E136" s="110"/>
      <c r="F136" s="110"/>
      <c r="G136" s="110"/>
      <c r="H136" s="110"/>
      <c r="I136" s="110"/>
      <c r="J136" s="110"/>
      <c r="K136" s="110"/>
      <c r="L136" s="110"/>
      <c r="M136" s="110"/>
      <c r="N136" s="110"/>
    </row>
    <row r="137" spans="1:14" ht="15.75" x14ac:dyDescent="0.25">
      <c r="A137" s="308" t="s">
        <v>502</v>
      </c>
      <c r="B137" s="303" t="s">
        <v>1027</v>
      </c>
      <c r="C137" s="110"/>
      <c r="D137" s="110"/>
      <c r="E137" s="110"/>
      <c r="F137" s="110"/>
      <c r="G137" s="110"/>
      <c r="H137" s="110"/>
      <c r="I137" s="110"/>
      <c r="J137" s="110"/>
      <c r="K137" s="110"/>
      <c r="L137" s="110"/>
      <c r="M137" s="110"/>
      <c r="N137" s="110"/>
    </row>
    <row r="138" spans="1:14" ht="15.75" x14ac:dyDescent="0.25">
      <c r="A138" s="308" t="s">
        <v>503</v>
      </c>
      <c r="B138" s="303" t="s">
        <v>1028</v>
      </c>
      <c r="C138" s="110"/>
      <c r="D138" s="110"/>
      <c r="E138" s="110"/>
      <c r="F138" s="110"/>
      <c r="G138" s="110"/>
      <c r="H138" s="110"/>
      <c r="I138" s="110"/>
      <c r="J138" s="110"/>
      <c r="K138" s="110"/>
      <c r="L138" s="110"/>
      <c r="M138" s="110"/>
      <c r="N138" s="110"/>
    </row>
    <row r="139" spans="1:14" ht="15.75" x14ac:dyDescent="0.25">
      <c r="A139" s="308" t="s">
        <v>504</v>
      </c>
      <c r="B139" s="303" t="s">
        <v>1023</v>
      </c>
      <c r="C139" s="110"/>
      <c r="D139" s="110"/>
      <c r="E139" s="110"/>
      <c r="F139" s="110"/>
      <c r="G139" s="110"/>
      <c r="H139" s="110"/>
      <c r="I139" s="110"/>
      <c r="J139" s="110"/>
      <c r="K139" s="110"/>
      <c r="L139" s="110"/>
      <c r="M139" s="110"/>
      <c r="N139" s="110"/>
    </row>
    <row r="140" spans="1:14" ht="15.75" x14ac:dyDescent="0.25">
      <c r="A140" s="308" t="s">
        <v>505</v>
      </c>
      <c r="B140" s="303" t="s">
        <v>1016</v>
      </c>
      <c r="C140" s="110"/>
      <c r="D140" s="110"/>
      <c r="E140" s="110"/>
      <c r="F140" s="110"/>
      <c r="G140" s="110"/>
      <c r="H140" s="110"/>
      <c r="I140" s="110"/>
      <c r="J140" s="110"/>
      <c r="K140" s="110"/>
      <c r="L140" s="110"/>
      <c r="M140" s="110"/>
      <c r="N140" s="110"/>
    </row>
    <row r="141" spans="1:14" ht="15.75" x14ac:dyDescent="0.25">
      <c r="A141" s="308" t="s">
        <v>506</v>
      </c>
      <c r="B141" s="303" t="s">
        <v>35</v>
      </c>
      <c r="C141" s="110"/>
      <c r="D141" s="110"/>
      <c r="E141" s="110"/>
      <c r="F141" s="110"/>
      <c r="G141" s="110"/>
      <c r="H141" s="110"/>
      <c r="I141" s="110"/>
      <c r="J141" s="110"/>
      <c r="K141" s="110"/>
      <c r="L141" s="110"/>
      <c r="M141" s="110"/>
      <c r="N141" s="110"/>
    </row>
    <row r="142" spans="1:14" ht="15.75" x14ac:dyDescent="0.25">
      <c r="A142" s="308" t="s">
        <v>180</v>
      </c>
      <c r="B142" s="306" t="s">
        <v>214</v>
      </c>
      <c r="C142" s="110"/>
      <c r="D142" s="110"/>
      <c r="E142" s="110"/>
      <c r="F142" s="110"/>
      <c r="G142" s="110"/>
      <c r="H142" s="110"/>
      <c r="I142" s="110"/>
      <c r="J142" s="110"/>
      <c r="K142" s="110"/>
      <c r="L142" s="110"/>
      <c r="M142" s="110"/>
      <c r="N142" s="110"/>
    </row>
    <row r="143" spans="1:14" ht="15.75" x14ac:dyDescent="0.25">
      <c r="A143" s="308" t="s">
        <v>507</v>
      </c>
      <c r="B143" s="305" t="s">
        <v>46</v>
      </c>
      <c r="C143" s="110"/>
      <c r="D143" s="110"/>
      <c r="E143" s="110"/>
      <c r="F143" s="110"/>
      <c r="G143" s="110"/>
      <c r="H143" s="110"/>
      <c r="I143" s="110"/>
      <c r="J143" s="110"/>
      <c r="K143" s="110"/>
      <c r="L143" s="110"/>
      <c r="M143" s="110"/>
      <c r="N143" s="110"/>
    </row>
    <row r="144" spans="1:14" ht="15.75" x14ac:dyDescent="0.25">
      <c r="A144" s="308" t="s">
        <v>508</v>
      </c>
      <c r="B144" s="305" t="s">
        <v>215</v>
      </c>
      <c r="C144" s="110"/>
      <c r="D144" s="110"/>
      <c r="E144" s="110"/>
      <c r="F144" s="110"/>
      <c r="G144" s="110"/>
      <c r="H144" s="110"/>
      <c r="I144" s="110"/>
      <c r="J144" s="110"/>
      <c r="K144" s="110"/>
      <c r="L144" s="110"/>
      <c r="M144" s="110"/>
      <c r="N144" s="110"/>
    </row>
    <row r="145" spans="1:14" ht="15.75" x14ac:dyDescent="0.25">
      <c r="A145" s="308" t="s">
        <v>509</v>
      </c>
      <c r="B145" s="305" t="s">
        <v>49</v>
      </c>
      <c r="C145" s="110"/>
      <c r="D145" s="110"/>
      <c r="E145" s="110"/>
      <c r="F145" s="110"/>
      <c r="G145" s="110"/>
      <c r="H145" s="110"/>
      <c r="I145" s="110"/>
      <c r="J145" s="110"/>
      <c r="K145" s="110"/>
      <c r="L145" s="110"/>
      <c r="M145" s="110"/>
      <c r="N145" s="110"/>
    </row>
    <row r="146" spans="1:14" ht="15.75" x14ac:dyDescent="0.25">
      <c r="A146" s="308" t="s">
        <v>510</v>
      </c>
      <c r="B146" s="305" t="s">
        <v>50</v>
      </c>
      <c r="C146" s="110"/>
      <c r="D146" s="110"/>
      <c r="E146" s="110"/>
      <c r="F146" s="110"/>
      <c r="G146" s="110"/>
      <c r="H146" s="110"/>
      <c r="I146" s="110"/>
      <c r="J146" s="110"/>
      <c r="K146" s="110"/>
      <c r="L146" s="110"/>
      <c r="M146" s="110"/>
      <c r="N146" s="110"/>
    </row>
    <row r="147" spans="1:14" ht="15.75" x14ac:dyDescent="0.25">
      <c r="A147" s="308" t="s">
        <v>511</v>
      </c>
      <c r="B147" s="305" t="s">
        <v>51</v>
      </c>
      <c r="C147" s="110"/>
      <c r="D147" s="110"/>
      <c r="E147" s="110"/>
      <c r="F147" s="110"/>
      <c r="G147" s="110"/>
      <c r="H147" s="110"/>
      <c r="I147" s="110"/>
      <c r="J147" s="110"/>
      <c r="K147" s="110"/>
      <c r="L147" s="110"/>
      <c r="M147" s="110"/>
      <c r="N147" s="110"/>
    </row>
    <row r="148" spans="1:14" ht="15.75" x14ac:dyDescent="0.25">
      <c r="A148" s="133" t="s">
        <v>304</v>
      </c>
      <c r="B148" s="104" t="s">
        <v>575</v>
      </c>
      <c r="C148" s="110"/>
      <c r="D148" s="110"/>
      <c r="E148" s="110"/>
      <c r="F148" s="110"/>
      <c r="G148" s="110"/>
      <c r="H148" s="110"/>
      <c r="I148" s="110"/>
      <c r="J148" s="110"/>
      <c r="K148" s="110"/>
      <c r="L148" s="110"/>
      <c r="M148" s="110"/>
      <c r="N148" s="110"/>
    </row>
    <row r="149" spans="1:14" ht="15.75" x14ac:dyDescent="0.25">
      <c r="A149" s="227" t="s">
        <v>302</v>
      </c>
      <c r="B149" s="307" t="s">
        <v>303</v>
      </c>
      <c r="C149" s="110"/>
      <c r="D149" s="110"/>
      <c r="E149" s="110"/>
      <c r="F149" s="110"/>
      <c r="G149" s="110"/>
      <c r="H149" s="110"/>
      <c r="I149" s="110"/>
      <c r="J149" s="110"/>
      <c r="K149" s="110"/>
      <c r="L149" s="110"/>
      <c r="M149" s="110"/>
      <c r="N149" s="110"/>
    </row>
    <row r="150" spans="1:14" ht="15.75" x14ac:dyDescent="0.25">
      <c r="A150" s="227" t="s">
        <v>179</v>
      </c>
      <c r="B150" s="300" t="s">
        <v>468</v>
      </c>
      <c r="C150" s="110"/>
      <c r="D150" s="110"/>
      <c r="E150" s="110"/>
      <c r="F150" s="110"/>
      <c r="G150" s="110"/>
      <c r="H150" s="110"/>
      <c r="I150" s="110"/>
      <c r="J150" s="110"/>
      <c r="K150" s="110"/>
      <c r="L150" s="110"/>
      <c r="M150" s="110"/>
      <c r="N150" s="110"/>
    </row>
    <row r="151" spans="1:14" ht="15.75" x14ac:dyDescent="0.25">
      <c r="A151" s="133" t="s">
        <v>164</v>
      </c>
      <c r="B151" s="118" t="s">
        <v>868</v>
      </c>
      <c r="C151" s="110"/>
      <c r="D151" s="110"/>
      <c r="E151" s="110"/>
      <c r="F151" s="110"/>
      <c r="G151" s="110"/>
      <c r="H151" s="110"/>
      <c r="I151" s="110"/>
      <c r="J151" s="110"/>
      <c r="K151" s="110"/>
      <c r="L151" s="110"/>
      <c r="M151" s="110"/>
      <c r="N151" s="110"/>
    </row>
    <row r="152" spans="1:14" ht="23.25" customHeight="1" x14ac:dyDescent="0.25">
      <c r="A152" s="141"/>
      <c r="B152" s="123"/>
      <c r="C152" s="110"/>
      <c r="D152" s="110"/>
      <c r="E152" s="110"/>
      <c r="F152" s="110"/>
      <c r="G152" s="110"/>
      <c r="H152" s="110"/>
      <c r="I152" s="110"/>
      <c r="J152" s="110"/>
      <c r="K152" s="110"/>
      <c r="L152" s="110"/>
      <c r="M152" s="110"/>
      <c r="N152" s="110"/>
    </row>
    <row r="153" spans="1:14" ht="19.5" thickBot="1" x14ac:dyDescent="0.3">
      <c r="A153" s="218" t="s">
        <v>95</v>
      </c>
      <c r="B153" s="219"/>
      <c r="C153" s="110"/>
      <c r="D153" s="110"/>
      <c r="E153" s="110"/>
      <c r="F153" s="110"/>
      <c r="G153" s="110"/>
      <c r="H153" s="110"/>
      <c r="I153" s="110"/>
      <c r="J153" s="110"/>
      <c r="K153" s="110"/>
      <c r="L153" s="110"/>
      <c r="M153" s="110"/>
      <c r="N153" s="110"/>
    </row>
    <row r="154" spans="1:14" ht="54" customHeight="1" thickBot="1" x14ac:dyDescent="0.3">
      <c r="A154" s="113" t="s">
        <v>455</v>
      </c>
      <c r="B154" s="114" t="s">
        <v>1029</v>
      </c>
      <c r="C154" s="110"/>
      <c r="D154" s="110"/>
      <c r="E154" s="110"/>
      <c r="F154" s="110"/>
      <c r="G154" s="110"/>
      <c r="H154" s="110"/>
      <c r="I154" s="110"/>
      <c r="J154" s="110"/>
      <c r="K154" s="110"/>
      <c r="L154" s="110"/>
      <c r="M154" s="110"/>
      <c r="N154" s="110"/>
    </row>
    <row r="155" spans="1:14" ht="15.75" x14ac:dyDescent="0.25">
      <c r="A155" s="308" t="s">
        <v>512</v>
      </c>
      <c r="B155" s="303" t="s">
        <v>1022</v>
      </c>
      <c r="C155" s="110"/>
      <c r="D155" s="110"/>
      <c r="E155" s="110"/>
      <c r="F155" s="110"/>
      <c r="G155" s="110"/>
      <c r="H155" s="110"/>
      <c r="I155" s="110"/>
      <c r="J155" s="110"/>
      <c r="K155" s="110"/>
      <c r="L155" s="110"/>
      <c r="M155" s="110"/>
      <c r="N155" s="110"/>
    </row>
    <row r="156" spans="1:14" ht="15.75" x14ac:dyDescent="0.25">
      <c r="A156" s="308" t="s">
        <v>513</v>
      </c>
      <c r="B156" s="303" t="s">
        <v>1014</v>
      </c>
      <c r="C156" s="110"/>
      <c r="D156" s="110"/>
      <c r="E156" s="110"/>
      <c r="F156" s="110"/>
      <c r="G156" s="110"/>
      <c r="H156" s="110"/>
      <c r="I156" s="110"/>
      <c r="J156" s="110"/>
      <c r="K156" s="110"/>
      <c r="L156" s="110"/>
      <c r="M156" s="110"/>
      <c r="N156" s="110"/>
    </row>
    <row r="157" spans="1:14" ht="15.75" x14ac:dyDescent="0.25">
      <c r="A157" s="308" t="s">
        <v>514</v>
      </c>
      <c r="B157" s="303" t="s">
        <v>77</v>
      </c>
      <c r="C157" s="110"/>
      <c r="D157" s="110"/>
      <c r="E157" s="110"/>
      <c r="F157" s="110"/>
      <c r="G157" s="110"/>
      <c r="H157" s="110"/>
      <c r="I157" s="110"/>
      <c r="J157" s="110"/>
      <c r="K157" s="110"/>
      <c r="L157" s="110"/>
      <c r="M157" s="110"/>
      <c r="N157" s="110"/>
    </row>
    <row r="158" spans="1:14" ht="15.75" x14ac:dyDescent="0.25">
      <c r="A158" s="308" t="s">
        <v>515</v>
      </c>
      <c r="B158" s="304" t="s">
        <v>1024</v>
      </c>
      <c r="C158" s="110"/>
      <c r="D158" s="110"/>
      <c r="E158" s="110"/>
      <c r="F158" s="110"/>
      <c r="G158" s="110"/>
      <c r="H158" s="110"/>
      <c r="I158" s="110"/>
      <c r="J158" s="110"/>
      <c r="K158" s="110"/>
      <c r="L158" s="110"/>
      <c r="M158" s="110"/>
      <c r="N158" s="110"/>
    </row>
    <row r="159" spans="1:14" ht="15.75" x14ac:dyDescent="0.25">
      <c r="A159" s="308" t="s">
        <v>516</v>
      </c>
      <c r="B159" s="303" t="s">
        <v>1021</v>
      </c>
      <c r="C159" s="110"/>
      <c r="D159" s="110"/>
      <c r="E159" s="110"/>
      <c r="F159" s="110"/>
      <c r="G159" s="110"/>
      <c r="H159" s="110"/>
      <c r="I159" s="110"/>
      <c r="J159" s="110"/>
      <c r="K159" s="110"/>
      <c r="L159" s="110"/>
      <c r="M159" s="110"/>
      <c r="N159" s="110"/>
    </row>
    <row r="160" spans="1:14" ht="15.75" x14ac:dyDescent="0.25">
      <c r="A160" s="308" t="s">
        <v>517</v>
      </c>
      <c r="B160" s="305" t="s">
        <v>922</v>
      </c>
      <c r="C160" s="110"/>
      <c r="D160" s="110"/>
      <c r="E160" s="110"/>
      <c r="F160" s="110"/>
      <c r="G160" s="110"/>
      <c r="H160" s="110"/>
      <c r="I160" s="110"/>
      <c r="J160" s="110"/>
      <c r="K160" s="110"/>
      <c r="L160" s="110"/>
      <c r="M160" s="110"/>
      <c r="N160" s="110"/>
    </row>
    <row r="161" spans="1:14" ht="15.75" x14ac:dyDescent="0.25">
      <c r="A161" s="308" t="s">
        <v>518</v>
      </c>
      <c r="B161" s="303" t="s">
        <v>1018</v>
      </c>
      <c r="C161" s="110"/>
      <c r="D161" s="110"/>
      <c r="E161" s="110"/>
      <c r="F161" s="110"/>
      <c r="G161" s="110"/>
      <c r="H161" s="110"/>
      <c r="I161" s="110"/>
      <c r="J161" s="110"/>
      <c r="K161" s="110"/>
      <c r="L161" s="110"/>
      <c r="M161" s="110"/>
      <c r="N161" s="110"/>
    </row>
    <row r="162" spans="1:14" ht="15.75" x14ac:dyDescent="0.25">
      <c r="A162" s="308" t="s">
        <v>519</v>
      </c>
      <c r="B162" s="303" t="s">
        <v>1017</v>
      </c>
      <c r="C162" s="110"/>
      <c r="D162" s="110"/>
      <c r="E162" s="110"/>
      <c r="F162" s="110"/>
      <c r="G162" s="110"/>
      <c r="H162" s="110"/>
      <c r="I162" s="110"/>
      <c r="J162" s="110"/>
      <c r="K162" s="110"/>
      <c r="L162" s="110"/>
      <c r="M162" s="110"/>
      <c r="N162" s="110"/>
    </row>
    <row r="163" spans="1:14" ht="15.75" x14ac:dyDescent="0.25">
      <c r="A163" s="308" t="s">
        <v>520</v>
      </c>
      <c r="B163" s="303" t="s">
        <v>1025</v>
      </c>
      <c r="C163" s="110"/>
      <c r="D163" s="110"/>
      <c r="E163" s="110"/>
      <c r="F163" s="110"/>
      <c r="G163" s="110"/>
      <c r="H163" s="110"/>
      <c r="I163" s="110"/>
      <c r="J163" s="110"/>
      <c r="K163" s="110"/>
      <c r="L163" s="110"/>
      <c r="M163" s="110"/>
      <c r="N163" s="110"/>
    </row>
    <row r="164" spans="1:14" ht="15.75" x14ac:dyDescent="0.25">
      <c r="A164" s="308" t="s">
        <v>521</v>
      </c>
      <c r="B164" s="303" t="s">
        <v>862</v>
      </c>
      <c r="C164" s="110"/>
      <c r="D164" s="110"/>
      <c r="E164" s="110"/>
      <c r="F164" s="110"/>
      <c r="G164" s="110"/>
      <c r="H164" s="110"/>
      <c r="I164" s="110"/>
      <c r="J164" s="110"/>
      <c r="K164" s="110"/>
      <c r="L164" s="110"/>
      <c r="M164" s="110"/>
      <c r="N164" s="110"/>
    </row>
    <row r="165" spans="1:14" ht="15.75" x14ac:dyDescent="0.25">
      <c r="A165" s="308" t="s">
        <v>522</v>
      </c>
      <c r="B165" s="303" t="s">
        <v>1020</v>
      </c>
      <c r="C165" s="110"/>
      <c r="D165" s="110"/>
      <c r="E165" s="110"/>
      <c r="F165" s="110"/>
      <c r="G165" s="110"/>
      <c r="H165" s="110"/>
      <c r="I165" s="110"/>
      <c r="J165" s="110"/>
      <c r="K165" s="110"/>
      <c r="L165" s="110"/>
      <c r="M165" s="110"/>
      <c r="N165" s="110"/>
    </row>
    <row r="166" spans="1:14" ht="15.75" x14ac:dyDescent="0.25">
      <c r="A166" s="308" t="s">
        <v>523</v>
      </c>
      <c r="B166" s="303" t="s">
        <v>1026</v>
      </c>
      <c r="C166" s="110"/>
      <c r="D166" s="110"/>
      <c r="E166" s="110"/>
      <c r="F166" s="110"/>
      <c r="G166" s="110"/>
      <c r="H166" s="110"/>
      <c r="I166" s="110"/>
      <c r="J166" s="110"/>
      <c r="K166" s="110"/>
      <c r="L166" s="110"/>
      <c r="M166" s="110"/>
      <c r="N166" s="110"/>
    </row>
    <row r="167" spans="1:14" ht="15.75" x14ac:dyDescent="0.25">
      <c r="A167" s="308" t="s">
        <v>524</v>
      </c>
      <c r="B167" s="303" t="s">
        <v>1027</v>
      </c>
      <c r="C167" s="110"/>
      <c r="D167" s="110"/>
      <c r="E167" s="110"/>
      <c r="F167" s="110"/>
      <c r="G167" s="110"/>
      <c r="H167" s="110"/>
      <c r="I167" s="110"/>
      <c r="J167" s="110"/>
      <c r="K167" s="110"/>
      <c r="L167" s="110"/>
      <c r="M167" s="110"/>
      <c r="N167" s="110"/>
    </row>
    <row r="168" spans="1:14" ht="15.75" x14ac:dyDescent="0.25">
      <c r="A168" s="308" t="s">
        <v>525</v>
      </c>
      <c r="B168" s="303" t="s">
        <v>1028</v>
      </c>
      <c r="C168" s="110"/>
      <c r="D168" s="110"/>
      <c r="E168" s="110"/>
      <c r="F168" s="110"/>
      <c r="G168" s="110"/>
      <c r="H168" s="110"/>
      <c r="I168" s="110"/>
      <c r="J168" s="110"/>
      <c r="K168" s="110"/>
      <c r="L168" s="110"/>
      <c r="M168" s="110"/>
      <c r="N168" s="110"/>
    </row>
    <row r="169" spans="1:14" ht="15.75" x14ac:dyDescent="0.25">
      <c r="A169" s="308" t="s">
        <v>526</v>
      </c>
      <c r="B169" s="303" t="s">
        <v>1023</v>
      </c>
      <c r="C169" s="110"/>
      <c r="D169" s="110"/>
      <c r="E169" s="110"/>
      <c r="F169" s="110"/>
      <c r="G169" s="110"/>
      <c r="H169" s="110"/>
      <c r="I169" s="110"/>
      <c r="J169" s="110"/>
      <c r="K169" s="110"/>
      <c r="L169" s="110"/>
      <c r="M169" s="110"/>
      <c r="N169" s="110"/>
    </row>
    <row r="170" spans="1:14" ht="15.75" x14ac:dyDescent="0.25">
      <c r="A170" s="308" t="s">
        <v>527</v>
      </c>
      <c r="B170" s="303" t="s">
        <v>1016</v>
      </c>
      <c r="C170" s="110"/>
      <c r="D170" s="110"/>
      <c r="E170" s="110"/>
      <c r="F170" s="110"/>
      <c r="G170" s="110"/>
      <c r="H170" s="110"/>
      <c r="I170" s="110"/>
      <c r="J170" s="110"/>
      <c r="K170" s="110"/>
      <c r="L170" s="110"/>
      <c r="M170" s="110"/>
      <c r="N170" s="110"/>
    </row>
    <row r="171" spans="1:14" ht="15.75" x14ac:dyDescent="0.25">
      <c r="A171" s="308" t="s">
        <v>528</v>
      </c>
      <c r="B171" s="303" t="s">
        <v>35</v>
      </c>
      <c r="C171" s="110"/>
      <c r="D171" s="110"/>
      <c r="E171" s="110"/>
      <c r="F171" s="110"/>
      <c r="G171" s="110"/>
      <c r="H171" s="110"/>
      <c r="I171" s="110"/>
      <c r="J171" s="110"/>
      <c r="K171" s="110"/>
      <c r="L171" s="110"/>
      <c r="M171" s="110"/>
      <c r="N171" s="110"/>
    </row>
    <row r="172" spans="1:14" ht="15.75" x14ac:dyDescent="0.25">
      <c r="A172" s="308" t="s">
        <v>529</v>
      </c>
      <c r="B172" s="306" t="s">
        <v>214</v>
      </c>
      <c r="C172" s="110"/>
      <c r="D172" s="110"/>
      <c r="E172" s="110"/>
      <c r="F172" s="110"/>
      <c r="G172" s="110"/>
      <c r="H172" s="110"/>
      <c r="I172" s="110"/>
      <c r="J172" s="110"/>
      <c r="K172" s="110"/>
      <c r="L172" s="110"/>
      <c r="M172" s="110"/>
      <c r="N172" s="110"/>
    </row>
    <row r="173" spans="1:14" ht="15.75" x14ac:dyDescent="0.25">
      <c r="A173" s="308" t="s">
        <v>530</v>
      </c>
      <c r="B173" s="305" t="s">
        <v>46</v>
      </c>
      <c r="C173" s="110"/>
      <c r="D173" s="110"/>
      <c r="E173" s="110"/>
      <c r="F173" s="110"/>
      <c r="G173" s="110"/>
      <c r="H173" s="110"/>
      <c r="I173" s="110"/>
      <c r="J173" s="110"/>
      <c r="K173" s="110"/>
      <c r="L173" s="110"/>
      <c r="M173" s="110"/>
      <c r="N173" s="110"/>
    </row>
    <row r="174" spans="1:14" ht="15.75" x14ac:dyDescent="0.25">
      <c r="A174" s="308" t="s">
        <v>531</v>
      </c>
      <c r="B174" s="305" t="s">
        <v>215</v>
      </c>
      <c r="C174" s="110"/>
      <c r="D174" s="110"/>
      <c r="E174" s="110"/>
      <c r="F174" s="110"/>
      <c r="G174" s="110"/>
      <c r="H174" s="110"/>
      <c r="I174" s="110"/>
      <c r="J174" s="110"/>
      <c r="K174" s="110"/>
      <c r="L174" s="110"/>
      <c r="M174" s="110"/>
      <c r="N174" s="110"/>
    </row>
    <row r="175" spans="1:14" ht="15.75" x14ac:dyDescent="0.25">
      <c r="A175" s="308" t="s">
        <v>532</v>
      </c>
      <c r="B175" s="305" t="s">
        <v>49</v>
      </c>
      <c r="C175" s="110"/>
      <c r="D175" s="110"/>
      <c r="E175" s="110"/>
      <c r="F175" s="110"/>
      <c r="G175" s="110"/>
      <c r="H175" s="110"/>
      <c r="I175" s="110"/>
      <c r="J175" s="110"/>
      <c r="K175" s="110"/>
      <c r="L175" s="110"/>
      <c r="M175" s="110"/>
      <c r="N175" s="110"/>
    </row>
    <row r="176" spans="1:14" ht="15.75" x14ac:dyDescent="0.25">
      <c r="A176" s="308" t="s">
        <v>533</v>
      </c>
      <c r="B176" s="305" t="s">
        <v>50</v>
      </c>
      <c r="C176" s="110"/>
      <c r="D176" s="110"/>
      <c r="E176" s="110"/>
      <c r="F176" s="110"/>
      <c r="G176" s="110"/>
      <c r="H176" s="110"/>
      <c r="I176" s="110"/>
      <c r="J176" s="110"/>
      <c r="K176" s="110"/>
      <c r="L176" s="110"/>
      <c r="M176" s="110"/>
      <c r="N176" s="110"/>
    </row>
    <row r="177" spans="1:14" ht="15.75" x14ac:dyDescent="0.25">
      <c r="A177" s="308" t="s">
        <v>534</v>
      </c>
      <c r="B177" s="305" t="s">
        <v>51</v>
      </c>
      <c r="C177" s="110"/>
      <c r="D177" s="110"/>
      <c r="E177" s="110"/>
      <c r="F177" s="110"/>
      <c r="G177" s="110"/>
      <c r="H177" s="110"/>
      <c r="I177" s="110"/>
      <c r="J177" s="110"/>
      <c r="K177" s="110"/>
      <c r="L177" s="110"/>
      <c r="M177" s="110"/>
      <c r="N177" s="110"/>
    </row>
    <row r="178" spans="1:14" ht="15.75" x14ac:dyDescent="0.25">
      <c r="A178" s="133" t="s">
        <v>169</v>
      </c>
      <c r="B178" s="104" t="s">
        <v>575</v>
      </c>
      <c r="C178" s="110"/>
      <c r="D178" s="110"/>
      <c r="E178" s="110"/>
      <c r="F178" s="110"/>
      <c r="G178" s="110"/>
      <c r="H178" s="110"/>
      <c r="I178" s="110"/>
      <c r="J178" s="110"/>
      <c r="K178" s="110"/>
      <c r="L178" s="110"/>
      <c r="M178" s="110"/>
      <c r="N178" s="110"/>
    </row>
    <row r="179" spans="1:14" ht="15.75" x14ac:dyDescent="0.25">
      <c r="A179" s="133" t="s">
        <v>989</v>
      </c>
      <c r="B179" s="118" t="s">
        <v>303</v>
      </c>
      <c r="C179" s="110"/>
      <c r="D179" s="110"/>
      <c r="E179" s="110"/>
      <c r="F179" s="110"/>
      <c r="G179" s="110"/>
      <c r="H179" s="110"/>
      <c r="I179" s="110"/>
      <c r="J179" s="110"/>
      <c r="K179" s="110"/>
      <c r="L179" s="110"/>
      <c r="M179" s="110"/>
      <c r="N179" s="110"/>
    </row>
    <row r="180" spans="1:14" ht="15.75" x14ac:dyDescent="0.25">
      <c r="A180" s="227" t="s">
        <v>535</v>
      </c>
      <c r="B180" s="300" t="s">
        <v>468</v>
      </c>
      <c r="C180" s="110"/>
      <c r="D180" s="110"/>
      <c r="E180" s="110"/>
      <c r="F180" s="110"/>
      <c r="G180" s="110"/>
      <c r="H180" s="110"/>
      <c r="I180" s="110"/>
      <c r="J180" s="110"/>
      <c r="K180" s="110"/>
      <c r="L180" s="110"/>
      <c r="M180" s="110"/>
      <c r="N180" s="110"/>
    </row>
    <row r="181" spans="1:14" ht="15.75" x14ac:dyDescent="0.25">
      <c r="A181" s="133" t="s">
        <v>165</v>
      </c>
      <c r="B181" s="118" t="s">
        <v>873</v>
      </c>
      <c r="C181" s="110"/>
      <c r="D181" s="110"/>
      <c r="E181" s="110"/>
      <c r="F181" s="110"/>
      <c r="G181" s="110"/>
      <c r="H181" s="110"/>
      <c r="I181" s="110"/>
      <c r="J181" s="110"/>
      <c r="K181" s="110"/>
      <c r="L181" s="110"/>
      <c r="M181" s="110"/>
      <c r="N181" s="110"/>
    </row>
    <row r="182" spans="1:14" ht="15.75" x14ac:dyDescent="0.25">
      <c r="A182" s="128"/>
      <c r="B182" s="127"/>
      <c r="C182" s="110"/>
      <c r="D182" s="110"/>
      <c r="E182" s="110"/>
      <c r="F182" s="110"/>
      <c r="G182" s="110"/>
      <c r="H182" s="110"/>
      <c r="I182" s="110"/>
      <c r="J182" s="110"/>
      <c r="K182" s="110"/>
      <c r="L182" s="110"/>
      <c r="M182" s="110"/>
      <c r="N182" s="110"/>
    </row>
    <row r="183" spans="1:14" ht="19.5" thickBot="1" x14ac:dyDescent="0.3">
      <c r="A183" s="309" t="s">
        <v>4</v>
      </c>
      <c r="B183" s="310"/>
      <c r="C183" s="110"/>
      <c r="D183" s="110"/>
      <c r="E183" s="110"/>
      <c r="F183" s="110"/>
      <c r="G183" s="110"/>
      <c r="H183" s="110"/>
      <c r="I183" s="110"/>
      <c r="J183" s="110"/>
      <c r="K183" s="110"/>
      <c r="L183" s="110"/>
      <c r="M183" s="110"/>
      <c r="N183" s="110"/>
    </row>
    <row r="184" spans="1:14" ht="66" customHeight="1" thickBot="1" x14ac:dyDescent="0.3">
      <c r="A184" s="311" t="s">
        <v>455</v>
      </c>
      <c r="B184" s="312" t="s">
        <v>1029</v>
      </c>
      <c r="C184" s="110"/>
      <c r="D184" s="110"/>
      <c r="E184" s="110"/>
      <c r="F184" s="110"/>
      <c r="G184" s="110"/>
      <c r="H184" s="110"/>
      <c r="I184" s="110"/>
      <c r="J184" s="110"/>
      <c r="K184" s="110"/>
      <c r="L184" s="110"/>
      <c r="M184" s="110"/>
      <c r="N184" s="110"/>
    </row>
    <row r="185" spans="1:14" ht="15.75" x14ac:dyDescent="0.25">
      <c r="A185" s="313" t="s">
        <v>773</v>
      </c>
      <c r="B185" s="314" t="s">
        <v>562</v>
      </c>
      <c r="C185" s="110"/>
      <c r="D185" s="110"/>
      <c r="E185" s="110"/>
      <c r="F185" s="110"/>
      <c r="G185" s="110"/>
      <c r="H185" s="110"/>
      <c r="I185" s="110"/>
      <c r="J185" s="110"/>
      <c r="K185" s="110"/>
      <c r="L185" s="110"/>
      <c r="M185" s="110"/>
      <c r="N185" s="110"/>
    </row>
    <row r="186" spans="1:14" ht="15.75" x14ac:dyDescent="0.25">
      <c r="A186" s="313" t="s">
        <v>774</v>
      </c>
      <c r="B186" s="314" t="s">
        <v>563</v>
      </c>
      <c r="C186" s="110"/>
      <c r="D186" s="110"/>
      <c r="E186" s="110"/>
      <c r="F186" s="110"/>
      <c r="G186" s="110"/>
      <c r="H186" s="110"/>
      <c r="I186" s="110"/>
      <c r="J186" s="110"/>
      <c r="K186" s="110"/>
      <c r="L186" s="110"/>
      <c r="M186" s="110"/>
      <c r="N186" s="110"/>
    </row>
    <row r="187" spans="1:14" ht="15.75" x14ac:dyDescent="0.25">
      <c r="A187" s="313" t="s">
        <v>570</v>
      </c>
      <c r="B187" s="314" t="s">
        <v>561</v>
      </c>
      <c r="C187" s="110"/>
      <c r="D187" s="110"/>
      <c r="E187" s="110"/>
      <c r="F187" s="110"/>
      <c r="G187" s="110"/>
      <c r="H187" s="110"/>
      <c r="I187" s="110"/>
      <c r="J187" s="110"/>
      <c r="K187" s="110"/>
      <c r="L187" s="110"/>
      <c r="M187" s="110"/>
      <c r="N187" s="110"/>
    </row>
    <row r="188" spans="1:14" ht="12.75" customHeight="1" x14ac:dyDescent="0.25">
      <c r="A188" s="313" t="s">
        <v>23</v>
      </c>
      <c r="B188" s="314" t="s">
        <v>564</v>
      </c>
      <c r="C188" s="110"/>
      <c r="D188" s="110"/>
      <c r="E188" s="110"/>
      <c r="F188" s="110"/>
      <c r="G188" s="110"/>
      <c r="H188" s="110"/>
      <c r="I188" s="110"/>
      <c r="J188" s="110"/>
      <c r="K188" s="110"/>
      <c r="L188" s="110"/>
      <c r="M188" s="110"/>
      <c r="N188" s="110"/>
    </row>
    <row r="189" spans="1:14" ht="12.75" customHeight="1" x14ac:dyDescent="0.25">
      <c r="A189" s="313" t="s">
        <v>24</v>
      </c>
      <c r="B189" s="314" t="s">
        <v>565</v>
      </c>
      <c r="C189" s="110"/>
      <c r="D189" s="110"/>
      <c r="E189" s="110"/>
      <c r="F189" s="110"/>
      <c r="G189" s="110"/>
      <c r="H189" s="110"/>
      <c r="I189" s="110"/>
      <c r="J189" s="110"/>
      <c r="K189" s="110"/>
      <c r="L189" s="110"/>
      <c r="M189" s="110"/>
      <c r="N189" s="110"/>
    </row>
    <row r="190" spans="1:14" ht="12.75" customHeight="1" x14ac:dyDescent="0.25">
      <c r="A190" s="313" t="s">
        <v>571</v>
      </c>
      <c r="B190" s="314" t="s">
        <v>566</v>
      </c>
      <c r="C190" s="110"/>
      <c r="D190" s="110"/>
      <c r="E190" s="110"/>
      <c r="F190" s="110"/>
      <c r="G190" s="110"/>
      <c r="H190" s="110"/>
      <c r="I190" s="110"/>
      <c r="J190" s="110"/>
      <c r="K190" s="110"/>
      <c r="L190" s="110"/>
      <c r="M190" s="110"/>
      <c r="N190" s="110"/>
    </row>
    <row r="191" spans="1:14" ht="12.75" customHeight="1" x14ac:dyDescent="0.25">
      <c r="A191" s="313" t="s">
        <v>572</v>
      </c>
      <c r="B191" s="314" t="s">
        <v>567</v>
      </c>
      <c r="C191" s="110"/>
      <c r="D191" s="110"/>
      <c r="E191" s="110"/>
      <c r="F191" s="110"/>
      <c r="G191" s="110"/>
      <c r="H191" s="110"/>
      <c r="I191" s="110"/>
      <c r="J191" s="110"/>
      <c r="K191" s="110"/>
      <c r="L191" s="110"/>
      <c r="M191" s="110"/>
      <c r="N191" s="110"/>
    </row>
    <row r="192" spans="1:14" ht="12.75" customHeight="1" x14ac:dyDescent="0.25">
      <c r="A192" s="313" t="s">
        <v>573</v>
      </c>
      <c r="B192" s="314" t="s">
        <v>568</v>
      </c>
      <c r="C192" s="110"/>
      <c r="D192" s="110"/>
      <c r="E192" s="110"/>
      <c r="F192" s="110"/>
      <c r="G192" s="110"/>
      <c r="H192" s="110"/>
      <c r="I192" s="110"/>
      <c r="J192" s="110"/>
      <c r="K192" s="110"/>
      <c r="L192" s="110"/>
      <c r="M192" s="110"/>
      <c r="N192" s="110"/>
    </row>
    <row r="193" spans="1:14" ht="12.75" customHeight="1" x14ac:dyDescent="0.25">
      <c r="A193" s="313" t="s">
        <v>574</v>
      </c>
      <c r="B193" s="314" t="s">
        <v>569</v>
      </c>
      <c r="C193" s="110"/>
      <c r="D193" s="110"/>
      <c r="E193" s="110"/>
      <c r="F193" s="110"/>
      <c r="G193" s="110"/>
      <c r="H193" s="110"/>
      <c r="I193" s="110"/>
      <c r="J193" s="110"/>
      <c r="K193" s="110"/>
      <c r="L193" s="110"/>
      <c r="M193" s="110"/>
      <c r="N193" s="110"/>
    </row>
    <row r="194" spans="1:14" ht="15.75" x14ac:dyDescent="0.25">
      <c r="A194" s="128"/>
      <c r="B194" s="127"/>
      <c r="C194" s="110"/>
      <c r="D194" s="110"/>
      <c r="E194" s="110"/>
      <c r="F194" s="110"/>
      <c r="G194" s="110"/>
      <c r="H194" s="110"/>
      <c r="I194" s="110"/>
      <c r="J194" s="110"/>
      <c r="K194" s="110"/>
      <c r="L194" s="110"/>
      <c r="M194" s="110"/>
      <c r="N194" s="110"/>
    </row>
    <row r="195" spans="1:14" ht="19.5" thickBot="1" x14ac:dyDescent="0.3">
      <c r="A195" s="220" t="s">
        <v>775</v>
      </c>
      <c r="B195" s="221"/>
      <c r="C195" s="110"/>
      <c r="D195" s="110"/>
      <c r="E195" s="110"/>
      <c r="F195" s="110"/>
      <c r="G195" s="110"/>
      <c r="H195" s="110"/>
      <c r="I195" s="110"/>
      <c r="J195" s="110"/>
      <c r="K195" s="110"/>
      <c r="L195" s="110"/>
      <c r="M195" s="110"/>
      <c r="N195" s="110"/>
    </row>
    <row r="196" spans="1:14" ht="42.75" customHeight="1" thickBot="1" x14ac:dyDescent="0.3">
      <c r="A196" s="113" t="s">
        <v>455</v>
      </c>
      <c r="B196" s="114" t="s">
        <v>1029</v>
      </c>
      <c r="C196" s="110"/>
      <c r="D196" s="110"/>
      <c r="E196" s="110"/>
      <c r="F196" s="110"/>
      <c r="G196" s="110"/>
      <c r="H196" s="110"/>
      <c r="I196" s="110"/>
      <c r="J196" s="110"/>
      <c r="K196" s="110"/>
      <c r="L196" s="110"/>
      <c r="M196" s="110"/>
      <c r="N196" s="110"/>
    </row>
    <row r="197" spans="1:14" ht="15.75" x14ac:dyDescent="0.25">
      <c r="A197" s="139" t="s">
        <v>814</v>
      </c>
      <c r="B197" s="303" t="s">
        <v>1022</v>
      </c>
      <c r="C197" s="110"/>
      <c r="D197" s="110"/>
      <c r="E197" s="110"/>
      <c r="F197" s="110"/>
      <c r="G197" s="110"/>
      <c r="H197" s="110"/>
      <c r="I197" s="110"/>
      <c r="J197" s="110"/>
      <c r="K197" s="110"/>
      <c r="L197" s="110"/>
      <c r="M197" s="110"/>
      <c r="N197" s="110"/>
    </row>
    <row r="198" spans="1:14" ht="15.75" x14ac:dyDescent="0.25">
      <c r="A198" s="100" t="s">
        <v>815</v>
      </c>
      <c r="B198" s="303" t="s">
        <v>1014</v>
      </c>
      <c r="C198" s="110"/>
      <c r="D198" s="110"/>
      <c r="E198" s="110"/>
      <c r="F198" s="110"/>
      <c r="G198" s="110"/>
      <c r="H198" s="110"/>
      <c r="I198" s="110"/>
      <c r="J198" s="110"/>
      <c r="K198" s="110"/>
      <c r="L198" s="110"/>
      <c r="M198" s="110"/>
      <c r="N198" s="110"/>
    </row>
    <row r="199" spans="1:14" ht="15.75" x14ac:dyDescent="0.25">
      <c r="A199" s="100" t="s">
        <v>816</v>
      </c>
      <c r="B199" s="303" t="s">
        <v>77</v>
      </c>
      <c r="C199" s="110"/>
      <c r="D199" s="110"/>
      <c r="E199" s="110"/>
      <c r="F199" s="110"/>
      <c r="G199" s="110"/>
      <c r="H199" s="110"/>
      <c r="I199" s="110"/>
      <c r="J199" s="110"/>
      <c r="K199" s="110"/>
      <c r="L199" s="110"/>
      <c r="M199" s="110"/>
      <c r="N199" s="110"/>
    </row>
    <row r="200" spans="1:14" ht="15.75" x14ac:dyDescent="0.25">
      <c r="A200" s="100" t="s">
        <v>817</v>
      </c>
      <c r="B200" s="304" t="s">
        <v>1024</v>
      </c>
      <c r="C200" s="110"/>
      <c r="D200" s="110"/>
      <c r="E200" s="110"/>
      <c r="F200" s="110"/>
      <c r="G200" s="110"/>
      <c r="H200" s="110"/>
      <c r="I200" s="110"/>
      <c r="J200" s="110"/>
      <c r="K200" s="110"/>
      <c r="L200" s="110"/>
      <c r="M200" s="110"/>
      <c r="N200" s="110"/>
    </row>
    <row r="201" spans="1:14" ht="15.75" x14ac:dyDescent="0.25">
      <c r="A201" s="100" t="s">
        <v>818</v>
      </c>
      <c r="B201" s="303" t="s">
        <v>1021</v>
      </c>
      <c r="C201" s="110"/>
      <c r="D201" s="110"/>
      <c r="E201" s="110"/>
      <c r="F201" s="110"/>
      <c r="G201" s="110"/>
      <c r="H201" s="110"/>
      <c r="I201" s="110"/>
      <c r="J201" s="110"/>
      <c r="K201" s="110"/>
      <c r="L201" s="110"/>
      <c r="M201" s="110"/>
      <c r="N201" s="110"/>
    </row>
    <row r="202" spans="1:14" ht="15.75" x14ac:dyDescent="0.25">
      <c r="A202" s="100" t="s">
        <v>819</v>
      </c>
      <c r="B202" s="305" t="s">
        <v>922</v>
      </c>
      <c r="C202" s="110"/>
      <c r="D202" s="110"/>
      <c r="E202" s="110"/>
      <c r="F202" s="110"/>
      <c r="G202" s="110"/>
      <c r="H202" s="110"/>
      <c r="I202" s="110"/>
      <c r="J202" s="110"/>
      <c r="K202" s="110"/>
      <c r="L202" s="110"/>
      <c r="M202" s="110"/>
      <c r="N202" s="110"/>
    </row>
    <row r="203" spans="1:14" ht="15.75" x14ac:dyDescent="0.25">
      <c r="A203" s="100" t="s">
        <v>820</v>
      </c>
      <c r="B203" s="303" t="s">
        <v>1018</v>
      </c>
      <c r="C203" s="110"/>
      <c r="D203" s="110"/>
      <c r="E203" s="110"/>
      <c r="F203" s="110"/>
      <c r="G203" s="110"/>
      <c r="H203" s="110"/>
      <c r="I203" s="110"/>
      <c r="J203" s="110"/>
      <c r="K203" s="110"/>
      <c r="L203" s="110"/>
      <c r="M203" s="110"/>
      <c r="N203" s="110"/>
    </row>
    <row r="204" spans="1:14" ht="15.75" x14ac:dyDescent="0.25">
      <c r="A204" s="100" t="s">
        <v>821</v>
      </c>
      <c r="B204" s="303" t="s">
        <v>1017</v>
      </c>
      <c r="C204" s="110"/>
      <c r="D204" s="110"/>
      <c r="E204" s="110"/>
      <c r="F204" s="110"/>
      <c r="G204" s="110"/>
      <c r="H204" s="110"/>
      <c r="I204" s="110"/>
      <c r="J204" s="110"/>
      <c r="K204" s="110"/>
      <c r="L204" s="110"/>
      <c r="M204" s="110"/>
      <c r="N204" s="110"/>
    </row>
    <row r="205" spans="1:14" ht="15.75" x14ac:dyDescent="0.25">
      <c r="A205" s="100" t="s">
        <v>822</v>
      </c>
      <c r="B205" s="303" t="s">
        <v>1025</v>
      </c>
      <c r="C205" s="110"/>
      <c r="D205" s="110"/>
      <c r="E205" s="110"/>
      <c r="F205" s="110"/>
      <c r="G205" s="110"/>
      <c r="H205" s="110"/>
      <c r="I205" s="110"/>
      <c r="J205" s="110"/>
      <c r="K205" s="110"/>
      <c r="L205" s="110"/>
      <c r="M205" s="110"/>
      <c r="N205" s="110"/>
    </row>
    <row r="206" spans="1:14" ht="15.75" x14ac:dyDescent="0.25">
      <c r="A206" s="100" t="s">
        <v>823</v>
      </c>
      <c r="B206" s="303" t="s">
        <v>862</v>
      </c>
      <c r="C206" s="110"/>
      <c r="D206" s="110"/>
      <c r="E206" s="110"/>
      <c r="F206" s="110"/>
      <c r="G206" s="110"/>
      <c r="H206" s="110"/>
      <c r="I206" s="110"/>
      <c r="J206" s="110"/>
      <c r="K206" s="110"/>
      <c r="L206" s="110"/>
      <c r="M206" s="110"/>
      <c r="N206" s="110"/>
    </row>
    <row r="207" spans="1:14" ht="15.75" x14ac:dyDescent="0.25">
      <c r="A207" s="100" t="s">
        <v>824</v>
      </c>
      <c r="B207" s="303" t="s">
        <v>1020</v>
      </c>
      <c r="C207" s="110"/>
      <c r="D207" s="110"/>
      <c r="E207" s="110"/>
      <c r="F207" s="110"/>
      <c r="G207" s="110"/>
      <c r="H207" s="110"/>
      <c r="I207" s="110"/>
      <c r="J207" s="110"/>
      <c r="K207" s="110"/>
      <c r="L207" s="110"/>
      <c r="M207" s="110"/>
      <c r="N207" s="110"/>
    </row>
    <row r="208" spans="1:14" ht="15.75" x14ac:dyDescent="0.25">
      <c r="A208" s="100" t="s">
        <v>825</v>
      </c>
      <c r="B208" s="303" t="s">
        <v>1026</v>
      </c>
      <c r="C208" s="110"/>
      <c r="D208" s="110"/>
      <c r="E208" s="110"/>
      <c r="F208" s="110"/>
      <c r="G208" s="110"/>
      <c r="H208" s="110"/>
      <c r="I208" s="110"/>
      <c r="J208" s="110"/>
      <c r="K208" s="110"/>
      <c r="L208" s="110"/>
      <c r="M208" s="110"/>
      <c r="N208" s="110"/>
    </row>
    <row r="209" spans="1:14" ht="15.75" x14ac:dyDescent="0.25">
      <c r="A209" s="100" t="s">
        <v>826</v>
      </c>
      <c r="B209" s="303" t="s">
        <v>1027</v>
      </c>
      <c r="C209" s="110"/>
      <c r="D209" s="110"/>
      <c r="E209" s="110"/>
      <c r="F209" s="110"/>
      <c r="G209" s="110"/>
      <c r="H209" s="110"/>
      <c r="I209" s="110"/>
      <c r="J209" s="110"/>
      <c r="K209" s="110"/>
      <c r="L209" s="110"/>
      <c r="M209" s="110"/>
      <c r="N209" s="110"/>
    </row>
    <row r="210" spans="1:14" ht="15.75" x14ac:dyDescent="0.25">
      <c r="A210" s="100" t="s">
        <v>827</v>
      </c>
      <c r="B210" s="303" t="s">
        <v>1028</v>
      </c>
      <c r="C210" s="110"/>
      <c r="D210" s="110"/>
      <c r="E210" s="110"/>
      <c r="F210" s="110"/>
      <c r="G210" s="110"/>
      <c r="H210" s="110"/>
      <c r="I210" s="110"/>
      <c r="J210" s="110"/>
      <c r="K210" s="110"/>
      <c r="L210" s="110"/>
      <c r="M210" s="110"/>
      <c r="N210" s="110"/>
    </row>
    <row r="211" spans="1:14" ht="15.75" x14ac:dyDescent="0.25">
      <c r="A211" s="100" t="s">
        <v>828</v>
      </c>
      <c r="B211" s="303" t="s">
        <v>1023</v>
      </c>
      <c r="C211" s="110"/>
      <c r="D211" s="110"/>
      <c r="E211" s="110"/>
      <c r="F211" s="110"/>
      <c r="G211" s="110"/>
      <c r="H211" s="110"/>
      <c r="I211" s="110"/>
      <c r="J211" s="110"/>
      <c r="K211" s="110"/>
      <c r="L211" s="110"/>
      <c r="M211" s="110"/>
      <c r="N211" s="110"/>
    </row>
    <row r="212" spans="1:14" ht="15.75" x14ac:dyDescent="0.25">
      <c r="A212" s="100" t="s">
        <v>829</v>
      </c>
      <c r="B212" s="303" t="s">
        <v>1016</v>
      </c>
      <c r="C212" s="110"/>
      <c r="D212" s="110"/>
      <c r="E212" s="110"/>
      <c r="F212" s="110"/>
      <c r="G212" s="110"/>
      <c r="H212" s="110"/>
      <c r="I212" s="110"/>
      <c r="J212" s="110"/>
      <c r="K212" s="110"/>
      <c r="L212" s="110"/>
      <c r="M212" s="110"/>
      <c r="N212" s="110"/>
    </row>
    <row r="213" spans="1:14" ht="15.75" x14ac:dyDescent="0.25">
      <c r="A213" s="100" t="s">
        <v>830</v>
      </c>
      <c r="B213" s="303" t="s">
        <v>35</v>
      </c>
      <c r="C213" s="110"/>
      <c r="D213" s="110"/>
      <c r="E213" s="110"/>
      <c r="F213" s="110"/>
      <c r="G213" s="110"/>
      <c r="H213" s="110"/>
      <c r="I213" s="110"/>
      <c r="J213" s="110"/>
      <c r="K213" s="110"/>
      <c r="L213" s="110"/>
      <c r="M213" s="110"/>
      <c r="N213" s="110"/>
    </row>
    <row r="214" spans="1:14" ht="15.75" x14ac:dyDescent="0.25">
      <c r="A214" s="308" t="s">
        <v>831</v>
      </c>
      <c r="B214" s="306" t="s">
        <v>214</v>
      </c>
      <c r="C214" s="110"/>
      <c r="D214" s="110"/>
      <c r="E214" s="110"/>
      <c r="F214" s="110"/>
      <c r="G214" s="110"/>
      <c r="H214" s="110"/>
      <c r="I214" s="110"/>
      <c r="J214" s="110"/>
      <c r="K214" s="110"/>
      <c r="L214" s="110"/>
      <c r="M214" s="110"/>
      <c r="N214" s="110"/>
    </row>
    <row r="215" spans="1:14" ht="15.75" x14ac:dyDescent="0.25">
      <c r="A215" s="308" t="s">
        <v>536</v>
      </c>
      <c r="B215" s="305" t="s">
        <v>46</v>
      </c>
      <c r="C215" s="110"/>
      <c r="D215" s="110"/>
      <c r="E215" s="110"/>
      <c r="F215" s="110"/>
      <c r="G215" s="110"/>
      <c r="H215" s="110"/>
      <c r="I215" s="110"/>
      <c r="J215" s="110"/>
      <c r="K215" s="110"/>
      <c r="L215" s="110"/>
      <c r="M215" s="110"/>
      <c r="N215" s="110"/>
    </row>
    <row r="216" spans="1:14" ht="15.75" x14ac:dyDescent="0.25">
      <c r="A216" s="308" t="s">
        <v>537</v>
      </c>
      <c r="B216" s="305" t="s">
        <v>215</v>
      </c>
      <c r="C216" s="110"/>
      <c r="D216" s="110"/>
      <c r="E216" s="110"/>
      <c r="F216" s="110"/>
      <c r="G216" s="110"/>
      <c r="H216" s="110"/>
      <c r="I216" s="110"/>
      <c r="J216" s="110"/>
      <c r="K216" s="110"/>
      <c r="L216" s="110"/>
      <c r="M216" s="110"/>
      <c r="N216" s="110"/>
    </row>
    <row r="217" spans="1:14" ht="15.75" x14ac:dyDescent="0.25">
      <c r="A217" s="308" t="s">
        <v>538</v>
      </c>
      <c r="B217" s="305" t="s">
        <v>49</v>
      </c>
      <c r="C217" s="110"/>
      <c r="D217" s="110"/>
      <c r="E217" s="110"/>
      <c r="F217" s="110"/>
      <c r="G217" s="110"/>
      <c r="H217" s="110"/>
      <c r="I217" s="110"/>
      <c r="J217" s="110"/>
      <c r="K217" s="110"/>
      <c r="L217" s="110"/>
      <c r="M217" s="110"/>
      <c r="N217" s="110"/>
    </row>
    <row r="218" spans="1:14" ht="15.75" x14ac:dyDescent="0.25">
      <c r="A218" s="308" t="s">
        <v>832</v>
      </c>
      <c r="B218" s="305" t="s">
        <v>50</v>
      </c>
      <c r="C218" s="110"/>
      <c r="D218" s="110"/>
      <c r="E218" s="110"/>
      <c r="F218" s="110"/>
      <c r="G218" s="110"/>
      <c r="H218" s="110"/>
      <c r="I218" s="110"/>
      <c r="J218" s="110"/>
      <c r="K218" s="110"/>
      <c r="L218" s="110"/>
      <c r="M218" s="110"/>
      <c r="N218" s="110"/>
    </row>
    <row r="219" spans="1:14" ht="15.75" x14ac:dyDescent="0.25">
      <c r="A219" s="308" t="s">
        <v>539</v>
      </c>
      <c r="B219" s="305" t="s">
        <v>51</v>
      </c>
      <c r="C219" s="110"/>
      <c r="D219" s="110"/>
      <c r="E219" s="110"/>
      <c r="F219" s="110"/>
      <c r="G219" s="110"/>
      <c r="H219" s="110"/>
      <c r="I219" s="110"/>
      <c r="J219" s="110"/>
      <c r="K219" s="110"/>
      <c r="L219" s="110"/>
      <c r="M219" s="110"/>
      <c r="N219" s="110"/>
    </row>
    <row r="220" spans="1:14" ht="15.75" x14ac:dyDescent="0.25">
      <c r="A220" s="140" t="s">
        <v>833</v>
      </c>
      <c r="B220" s="104" t="s">
        <v>575</v>
      </c>
      <c r="C220" s="110"/>
      <c r="D220" s="110"/>
      <c r="E220" s="110"/>
      <c r="F220" s="110"/>
      <c r="G220" s="110"/>
      <c r="H220" s="110"/>
      <c r="I220" s="110"/>
      <c r="J220" s="110"/>
      <c r="K220" s="110"/>
      <c r="L220" s="110"/>
      <c r="M220" s="110"/>
      <c r="N220" s="110"/>
    </row>
    <row r="221" spans="1:14" ht="15.75" x14ac:dyDescent="0.25">
      <c r="A221" s="140" t="s">
        <v>834</v>
      </c>
      <c r="B221" s="118" t="s">
        <v>303</v>
      </c>
      <c r="C221" s="110"/>
      <c r="D221" s="110"/>
      <c r="E221" s="110"/>
      <c r="F221" s="110"/>
      <c r="G221" s="110"/>
      <c r="H221" s="110"/>
      <c r="I221" s="110"/>
      <c r="J221" s="110"/>
      <c r="K221" s="110"/>
      <c r="L221" s="110"/>
      <c r="M221" s="110"/>
      <c r="N221" s="110"/>
    </row>
    <row r="222" spans="1:14" ht="15.75" x14ac:dyDescent="0.25">
      <c r="A222" s="140" t="s">
        <v>835</v>
      </c>
      <c r="B222" s="300" t="s">
        <v>468</v>
      </c>
      <c r="C222" s="110"/>
      <c r="D222" s="110"/>
      <c r="E222" s="110"/>
      <c r="F222" s="110"/>
      <c r="G222" s="110"/>
      <c r="H222" s="110"/>
      <c r="I222" s="110"/>
      <c r="J222" s="110"/>
      <c r="K222" s="110"/>
      <c r="L222" s="110"/>
      <c r="M222" s="110"/>
      <c r="N222" s="110"/>
    </row>
    <row r="223" spans="1:14" x14ac:dyDescent="0.2">
      <c r="A223" s="133" t="s">
        <v>212</v>
      </c>
      <c r="B223" s="119" t="s">
        <v>874</v>
      </c>
    </row>
  </sheetData>
  <sheetProtection password="D13B" sheet="1" objects="1" scenarios="1"/>
  <mergeCells count="1">
    <mergeCell ref="A9:B9"/>
  </mergeCells>
  <phoneticPr fontId="2" type="noConversion"/>
  <printOptions horizontalCentered="1"/>
  <pageMargins left="0.75" right="0.25" top="0.39" bottom="0.42" header="0.17" footer="0.17"/>
  <pageSetup scale="80" fitToHeight="4" orientation="portrait" r:id="rId1"/>
  <headerFooter alignWithMargins="0">
    <oddHeader>&amp;R&amp;"Times New Roman,Bold"&amp;11Page 4.&amp;P</oddHeader>
    <oddFooter>&amp;C&amp;F &amp;A</oddFooter>
  </headerFooter>
  <rowBreaks count="5" manualBreakCount="5">
    <brk id="50" max="16383" man="1"/>
    <brk id="92" max="16383" man="1"/>
    <brk id="121" max="16383" man="1"/>
    <brk id="151" max="16383" man="1"/>
    <brk id="19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L191"/>
  <sheetViews>
    <sheetView topLeftCell="A169" zoomScaleNormal="100" workbookViewId="0">
      <selection activeCell="J124" sqref="J124"/>
    </sheetView>
  </sheetViews>
  <sheetFormatPr defaultRowHeight="15.75" x14ac:dyDescent="0.25"/>
  <cols>
    <col min="1" max="1" width="7.28515625" style="75" customWidth="1"/>
    <col min="2" max="2" width="42.28515625" style="70" customWidth="1"/>
    <col min="3" max="3" width="10.85546875" style="75" customWidth="1"/>
    <col min="4" max="4" width="9.28515625" style="135" customWidth="1"/>
    <col min="5" max="5" width="51.28515625" style="70" customWidth="1"/>
    <col min="6" max="16384" width="9.140625" style="87"/>
  </cols>
  <sheetData>
    <row r="1" spans="1:12" ht="15.75" customHeight="1" x14ac:dyDescent="0.3">
      <c r="A1" s="44" t="s">
        <v>1036</v>
      </c>
      <c r="B1" s="50"/>
      <c r="C1" s="50"/>
      <c r="D1" s="50"/>
      <c r="E1" s="111"/>
      <c r="F1" s="50"/>
      <c r="G1" s="50"/>
      <c r="H1" s="50"/>
      <c r="I1" s="50"/>
      <c r="J1" s="50"/>
      <c r="K1" s="50"/>
      <c r="L1" s="50"/>
    </row>
    <row r="2" spans="1:12" ht="15.75" customHeight="1" x14ac:dyDescent="0.3">
      <c r="A2" s="44" t="s">
        <v>805</v>
      </c>
      <c r="B2" s="50"/>
      <c r="C2" s="50"/>
      <c r="D2" s="50"/>
      <c r="E2" s="50"/>
      <c r="F2" s="50"/>
      <c r="G2" s="50"/>
      <c r="H2" s="50"/>
      <c r="I2" s="50"/>
      <c r="J2" s="50"/>
      <c r="K2" s="50"/>
      <c r="L2" s="50"/>
    </row>
    <row r="3" spans="1:12" ht="15.75" customHeight="1" x14ac:dyDescent="0.3">
      <c r="A3" s="44" t="s">
        <v>806</v>
      </c>
      <c r="B3" s="50"/>
      <c r="C3" s="50"/>
      <c r="D3" s="50"/>
      <c r="E3" s="50"/>
      <c r="F3" s="50"/>
      <c r="G3" s="50"/>
      <c r="H3" s="50"/>
      <c r="I3" s="50"/>
      <c r="J3" s="50"/>
      <c r="K3" s="50"/>
      <c r="L3" s="50"/>
    </row>
    <row r="4" spans="1:12" ht="18" customHeight="1" x14ac:dyDescent="0.3">
      <c r="A4" s="44" t="s">
        <v>466</v>
      </c>
      <c r="B4" s="50"/>
      <c r="C4" s="50"/>
      <c r="D4" s="50"/>
      <c r="E4" s="50"/>
      <c r="F4" s="50"/>
      <c r="G4" s="50"/>
      <c r="H4" s="50"/>
      <c r="I4" s="50"/>
      <c r="J4" s="50"/>
      <c r="K4" s="50"/>
      <c r="L4" s="50"/>
    </row>
    <row r="5" spans="1:12" ht="16.5" thickBot="1" x14ac:dyDescent="0.3">
      <c r="A5" s="50"/>
      <c r="B5" s="50"/>
      <c r="C5" s="50"/>
      <c r="D5" s="50"/>
      <c r="E5" s="50"/>
      <c r="F5" s="50"/>
      <c r="G5" s="50"/>
      <c r="H5" s="50"/>
      <c r="I5" s="50"/>
      <c r="J5" s="50"/>
      <c r="K5" s="50"/>
      <c r="L5" s="50"/>
    </row>
    <row r="6" spans="1:12" ht="47.25" customHeight="1" thickBot="1" x14ac:dyDescent="0.3">
      <c r="A6" s="129" t="s">
        <v>36</v>
      </c>
      <c r="B6" s="130" t="s">
        <v>37</v>
      </c>
      <c r="C6" s="222" t="s">
        <v>38</v>
      </c>
      <c r="D6" s="223" t="s">
        <v>1015</v>
      </c>
      <c r="E6" s="224" t="s">
        <v>60</v>
      </c>
      <c r="F6" s="50"/>
      <c r="G6" s="50"/>
      <c r="H6" s="50"/>
      <c r="I6" s="50"/>
      <c r="J6" s="50"/>
      <c r="K6" s="50"/>
      <c r="L6" s="50"/>
    </row>
    <row r="7" spans="1:12" x14ac:dyDescent="0.25">
      <c r="A7" s="546">
        <v>10</v>
      </c>
      <c r="B7" s="547" t="s">
        <v>56</v>
      </c>
      <c r="C7" s="548" t="s">
        <v>52</v>
      </c>
      <c r="D7" s="546">
        <v>15</v>
      </c>
      <c r="E7" s="547" t="s">
        <v>61</v>
      </c>
      <c r="F7" s="50"/>
      <c r="G7" s="50"/>
      <c r="H7" s="50"/>
      <c r="I7" s="50"/>
      <c r="J7" s="50"/>
      <c r="K7" s="50"/>
      <c r="L7" s="50"/>
    </row>
    <row r="8" spans="1:12" x14ac:dyDescent="0.25">
      <c r="A8" s="541">
        <v>10</v>
      </c>
      <c r="B8" s="542" t="s">
        <v>56</v>
      </c>
      <c r="C8" s="543" t="s">
        <v>52</v>
      </c>
      <c r="D8" s="541">
        <v>21</v>
      </c>
      <c r="E8" s="542" t="s">
        <v>63</v>
      </c>
      <c r="F8" s="50"/>
      <c r="G8" s="50"/>
      <c r="H8" s="50"/>
      <c r="I8" s="50"/>
      <c r="J8" s="50"/>
      <c r="K8" s="50"/>
      <c r="L8" s="50"/>
    </row>
    <row r="9" spans="1:12" ht="25.5" x14ac:dyDescent="0.25">
      <c r="A9" s="541">
        <v>10</v>
      </c>
      <c r="B9" s="542" t="s">
        <v>56</v>
      </c>
      <c r="C9" s="543" t="s">
        <v>52</v>
      </c>
      <c r="D9" s="541">
        <v>81</v>
      </c>
      <c r="E9" s="542" t="s">
        <v>780</v>
      </c>
      <c r="F9" s="50"/>
      <c r="G9" s="50"/>
      <c r="H9" s="50"/>
      <c r="I9" s="50"/>
      <c r="J9" s="50"/>
      <c r="K9" s="50"/>
      <c r="L9" s="50"/>
    </row>
    <row r="10" spans="1:12" x14ac:dyDescent="0.25">
      <c r="A10" s="541">
        <v>10</v>
      </c>
      <c r="B10" s="542" t="s">
        <v>56</v>
      </c>
      <c r="C10" s="543" t="s">
        <v>52</v>
      </c>
      <c r="D10" s="541">
        <v>82</v>
      </c>
      <c r="E10" s="542" t="s">
        <v>781</v>
      </c>
      <c r="F10" s="50"/>
      <c r="G10" s="50"/>
      <c r="H10" s="50"/>
      <c r="I10" s="50"/>
      <c r="J10" s="50"/>
      <c r="K10" s="50"/>
      <c r="L10" s="50"/>
    </row>
    <row r="11" spans="1:12" x14ac:dyDescent="0.25">
      <c r="A11" s="541">
        <v>10</v>
      </c>
      <c r="B11" s="542" t="s">
        <v>56</v>
      </c>
      <c r="C11" s="543" t="s">
        <v>52</v>
      </c>
      <c r="D11" s="541">
        <v>83</v>
      </c>
      <c r="E11" s="542" t="s">
        <v>782</v>
      </c>
      <c r="F11" s="50"/>
      <c r="G11" s="50"/>
      <c r="H11" s="50"/>
      <c r="I11" s="50"/>
      <c r="J11" s="50"/>
      <c r="K11" s="50"/>
      <c r="L11" s="50"/>
    </row>
    <row r="12" spans="1:12" x14ac:dyDescent="0.25">
      <c r="A12" s="541">
        <v>10</v>
      </c>
      <c r="B12" s="542" t="s">
        <v>56</v>
      </c>
      <c r="C12" s="543" t="s">
        <v>52</v>
      </c>
      <c r="D12" s="541">
        <v>84</v>
      </c>
      <c r="E12" s="542" t="s">
        <v>783</v>
      </c>
      <c r="F12" s="50"/>
      <c r="G12" s="50"/>
      <c r="H12" s="50"/>
      <c r="I12" s="50"/>
      <c r="J12" s="50"/>
      <c r="K12" s="50"/>
      <c r="L12" s="50"/>
    </row>
    <row r="13" spans="1:12" x14ac:dyDescent="0.25">
      <c r="A13" s="131">
        <v>10</v>
      </c>
      <c r="B13" s="132" t="s">
        <v>1056</v>
      </c>
      <c r="C13" s="133" t="s">
        <v>52</v>
      </c>
      <c r="D13" s="134">
        <v>15</v>
      </c>
      <c r="E13" s="118" t="s">
        <v>61</v>
      </c>
      <c r="F13" s="50"/>
      <c r="G13" s="50"/>
      <c r="H13" s="50"/>
      <c r="I13" s="50"/>
      <c r="J13" s="50"/>
      <c r="K13" s="50"/>
      <c r="L13" s="50"/>
    </row>
    <row r="14" spans="1:12" x14ac:dyDescent="0.25">
      <c r="A14" s="131">
        <v>10</v>
      </c>
      <c r="B14" s="132" t="s">
        <v>1056</v>
      </c>
      <c r="C14" s="133" t="s">
        <v>52</v>
      </c>
      <c r="D14" s="134">
        <v>21</v>
      </c>
      <c r="E14" s="118" t="s">
        <v>63</v>
      </c>
      <c r="F14" s="50"/>
      <c r="G14" s="50"/>
      <c r="H14" s="50"/>
      <c r="I14" s="50"/>
      <c r="J14" s="50"/>
      <c r="K14" s="50"/>
      <c r="L14" s="50"/>
    </row>
    <row r="15" spans="1:12" ht="25.5" x14ac:dyDescent="0.25">
      <c r="A15" s="131">
        <v>10</v>
      </c>
      <c r="B15" s="132" t="s">
        <v>1056</v>
      </c>
      <c r="C15" s="133" t="s">
        <v>52</v>
      </c>
      <c r="D15" s="134">
        <v>81</v>
      </c>
      <c r="E15" s="118" t="s">
        <v>780</v>
      </c>
      <c r="F15" s="50"/>
      <c r="G15" s="50"/>
      <c r="H15" s="50"/>
      <c r="I15" s="50"/>
      <c r="J15" s="50"/>
      <c r="K15" s="50"/>
      <c r="L15" s="50"/>
    </row>
    <row r="16" spans="1:12" x14ac:dyDescent="0.25">
      <c r="A16" s="131">
        <v>10</v>
      </c>
      <c r="B16" s="132" t="s">
        <v>1056</v>
      </c>
      <c r="C16" s="133" t="s">
        <v>52</v>
      </c>
      <c r="D16" s="134">
        <v>82</v>
      </c>
      <c r="E16" s="118" t="s">
        <v>781</v>
      </c>
      <c r="F16" s="50"/>
      <c r="G16" s="50"/>
      <c r="H16" s="50"/>
      <c r="I16" s="50"/>
      <c r="J16" s="50"/>
      <c r="K16" s="50"/>
      <c r="L16" s="50"/>
    </row>
    <row r="17" spans="1:12" x14ac:dyDescent="0.25">
      <c r="A17" s="131">
        <v>10</v>
      </c>
      <c r="B17" s="132" t="s">
        <v>1056</v>
      </c>
      <c r="C17" s="133" t="s">
        <v>52</v>
      </c>
      <c r="D17" s="134">
        <v>83</v>
      </c>
      <c r="E17" s="118" t="s">
        <v>782</v>
      </c>
      <c r="F17" s="50"/>
      <c r="G17" s="50"/>
      <c r="H17" s="50"/>
      <c r="I17" s="50"/>
      <c r="J17" s="50"/>
      <c r="K17" s="50"/>
      <c r="L17" s="50"/>
    </row>
    <row r="18" spans="1:12" x14ac:dyDescent="0.25">
      <c r="A18" s="131">
        <v>10</v>
      </c>
      <c r="B18" s="132" t="s">
        <v>1056</v>
      </c>
      <c r="C18" s="133" t="s">
        <v>52</v>
      </c>
      <c r="D18" s="134">
        <v>84</v>
      </c>
      <c r="E18" s="118" t="s">
        <v>783</v>
      </c>
      <c r="F18" s="50"/>
      <c r="G18" s="50"/>
      <c r="H18" s="50"/>
      <c r="I18" s="50"/>
      <c r="J18" s="50"/>
      <c r="K18" s="50"/>
      <c r="L18" s="50"/>
    </row>
    <row r="19" spans="1:12" x14ac:dyDescent="0.25">
      <c r="A19" s="541">
        <v>20</v>
      </c>
      <c r="B19" s="545" t="s">
        <v>1055</v>
      </c>
      <c r="C19" s="543" t="s">
        <v>52</v>
      </c>
      <c r="D19" s="541">
        <v>15</v>
      </c>
      <c r="E19" s="542" t="s">
        <v>61</v>
      </c>
      <c r="F19" s="50"/>
      <c r="G19" s="50"/>
      <c r="H19" s="50"/>
      <c r="I19" s="50"/>
      <c r="J19" s="50"/>
      <c r="K19" s="50"/>
      <c r="L19" s="50"/>
    </row>
    <row r="20" spans="1:12" x14ac:dyDescent="0.25">
      <c r="A20" s="541">
        <v>20</v>
      </c>
      <c r="B20" s="545" t="s">
        <v>1055</v>
      </c>
      <c r="C20" s="543" t="s">
        <v>52</v>
      </c>
      <c r="D20" s="541">
        <v>21</v>
      </c>
      <c r="E20" s="542" t="s">
        <v>63</v>
      </c>
      <c r="F20" s="50"/>
      <c r="G20" s="50"/>
      <c r="H20" s="50"/>
      <c r="I20" s="50"/>
      <c r="J20" s="50"/>
      <c r="K20" s="50"/>
      <c r="L20" s="50"/>
    </row>
    <row r="21" spans="1:12" x14ac:dyDescent="0.25">
      <c r="A21" s="541">
        <v>20</v>
      </c>
      <c r="B21" s="545" t="s">
        <v>1055</v>
      </c>
      <c r="C21" s="543" t="s">
        <v>52</v>
      </c>
      <c r="D21" s="541">
        <v>22</v>
      </c>
      <c r="E21" s="542" t="s">
        <v>59</v>
      </c>
      <c r="F21" s="50"/>
      <c r="G21" s="50"/>
      <c r="H21" s="50"/>
      <c r="I21" s="50"/>
      <c r="J21" s="50"/>
      <c r="K21" s="50"/>
      <c r="L21" s="50"/>
    </row>
    <row r="22" spans="1:12" x14ac:dyDescent="0.25">
      <c r="A22" s="541">
        <v>20</v>
      </c>
      <c r="B22" s="545" t="s">
        <v>1055</v>
      </c>
      <c r="C22" s="543" t="s">
        <v>52</v>
      </c>
      <c r="D22" s="541">
        <v>23</v>
      </c>
      <c r="E22" s="542" t="s">
        <v>58</v>
      </c>
      <c r="F22" s="50"/>
      <c r="G22" s="50"/>
      <c r="H22" s="50"/>
      <c r="I22" s="50"/>
      <c r="J22" s="50"/>
      <c r="K22" s="50"/>
      <c r="L22" s="50"/>
    </row>
    <row r="23" spans="1:12" x14ac:dyDescent="0.25">
      <c r="A23" s="540">
        <v>21</v>
      </c>
      <c r="B23" s="132" t="s">
        <v>32</v>
      </c>
      <c r="C23" s="133" t="s">
        <v>52</v>
      </c>
      <c r="D23" s="134">
        <v>15</v>
      </c>
      <c r="E23" s="118" t="s">
        <v>61</v>
      </c>
      <c r="F23" s="50"/>
      <c r="G23" s="50"/>
      <c r="H23" s="50"/>
      <c r="I23" s="50"/>
      <c r="J23" s="50"/>
      <c r="K23" s="50"/>
      <c r="L23" s="50"/>
    </row>
    <row r="24" spans="1:12" x14ac:dyDescent="0.25">
      <c r="A24" s="540">
        <v>21</v>
      </c>
      <c r="B24" s="132" t="s">
        <v>32</v>
      </c>
      <c r="C24" s="133" t="s">
        <v>52</v>
      </c>
      <c r="D24" s="134">
        <v>21</v>
      </c>
      <c r="E24" s="118" t="s">
        <v>63</v>
      </c>
      <c r="F24" s="50"/>
      <c r="G24" s="50"/>
      <c r="H24" s="50"/>
      <c r="I24" s="50"/>
      <c r="J24" s="50"/>
      <c r="K24" s="50"/>
      <c r="L24" s="50"/>
    </row>
    <row r="25" spans="1:12" x14ac:dyDescent="0.25">
      <c r="A25" s="540">
        <v>21</v>
      </c>
      <c r="B25" s="132" t="s">
        <v>32</v>
      </c>
      <c r="C25" s="133" t="s">
        <v>52</v>
      </c>
      <c r="D25" s="134">
        <v>22</v>
      </c>
      <c r="E25" s="118" t="s">
        <v>59</v>
      </c>
      <c r="F25" s="50"/>
      <c r="G25" s="50"/>
      <c r="H25" s="50"/>
      <c r="I25" s="50"/>
      <c r="J25" s="50"/>
      <c r="K25" s="50"/>
      <c r="L25" s="50"/>
    </row>
    <row r="26" spans="1:12" x14ac:dyDescent="0.25">
      <c r="A26" s="540">
        <v>21</v>
      </c>
      <c r="B26" s="132" t="s">
        <v>32</v>
      </c>
      <c r="C26" s="133" t="s">
        <v>52</v>
      </c>
      <c r="D26" s="134">
        <v>23</v>
      </c>
      <c r="E26" s="118" t="s">
        <v>58</v>
      </c>
      <c r="F26" s="50"/>
      <c r="G26" s="50"/>
      <c r="H26" s="50"/>
      <c r="I26" s="50"/>
      <c r="J26" s="50"/>
      <c r="K26" s="50"/>
      <c r="L26" s="50"/>
    </row>
    <row r="27" spans="1:12" x14ac:dyDescent="0.25">
      <c r="A27" s="540">
        <v>21</v>
      </c>
      <c r="B27" s="132" t="s">
        <v>32</v>
      </c>
      <c r="C27" s="133" t="s">
        <v>52</v>
      </c>
      <c r="D27" s="134">
        <v>62</v>
      </c>
      <c r="E27" s="118" t="s">
        <v>69</v>
      </c>
      <c r="F27" s="50"/>
      <c r="G27" s="50"/>
      <c r="H27" s="50"/>
      <c r="I27" s="50"/>
      <c r="J27" s="50"/>
      <c r="K27" s="50"/>
      <c r="L27" s="50"/>
    </row>
    <row r="28" spans="1:12" x14ac:dyDescent="0.25">
      <c r="A28" s="540">
        <v>21</v>
      </c>
      <c r="B28" s="132" t="s">
        <v>32</v>
      </c>
      <c r="C28" s="133" t="s">
        <v>52</v>
      </c>
      <c r="D28" s="134">
        <v>63</v>
      </c>
      <c r="E28" s="118" t="s">
        <v>70</v>
      </c>
      <c r="F28" s="50"/>
      <c r="G28" s="50"/>
      <c r="H28" s="50"/>
      <c r="I28" s="50"/>
      <c r="J28" s="50"/>
      <c r="K28" s="50"/>
      <c r="L28" s="50"/>
    </row>
    <row r="29" spans="1:12" x14ac:dyDescent="0.25">
      <c r="A29" s="541">
        <v>22</v>
      </c>
      <c r="B29" s="545" t="s">
        <v>1024</v>
      </c>
      <c r="C29" s="543" t="s">
        <v>52</v>
      </c>
      <c r="D29" s="541">
        <v>15</v>
      </c>
      <c r="E29" s="542" t="s">
        <v>61</v>
      </c>
      <c r="F29" s="50"/>
      <c r="G29" s="50"/>
      <c r="H29" s="50"/>
      <c r="I29" s="50"/>
      <c r="J29" s="50"/>
      <c r="K29" s="50"/>
      <c r="L29" s="50"/>
    </row>
    <row r="30" spans="1:12" x14ac:dyDescent="0.25">
      <c r="A30" s="541">
        <v>22</v>
      </c>
      <c r="B30" s="545" t="s">
        <v>1024</v>
      </c>
      <c r="C30" s="543" t="s">
        <v>52</v>
      </c>
      <c r="D30" s="541">
        <v>21</v>
      </c>
      <c r="E30" s="542" t="s">
        <v>63</v>
      </c>
      <c r="F30" s="50"/>
      <c r="G30" s="50"/>
      <c r="H30" s="50"/>
      <c r="I30" s="50"/>
      <c r="J30" s="50"/>
      <c r="K30" s="50"/>
      <c r="L30" s="50"/>
    </row>
    <row r="31" spans="1:12" x14ac:dyDescent="0.25">
      <c r="A31" s="541">
        <v>22</v>
      </c>
      <c r="B31" s="545" t="s">
        <v>1024</v>
      </c>
      <c r="C31" s="543" t="s">
        <v>52</v>
      </c>
      <c r="D31" s="541">
        <v>23</v>
      </c>
      <c r="E31" s="542" t="s">
        <v>58</v>
      </c>
      <c r="F31" s="50"/>
      <c r="G31" s="50"/>
      <c r="H31" s="50"/>
      <c r="I31" s="50"/>
      <c r="J31" s="50"/>
      <c r="K31" s="50"/>
      <c r="L31" s="50"/>
    </row>
    <row r="32" spans="1:12" x14ac:dyDescent="0.25">
      <c r="A32" s="131">
        <v>30</v>
      </c>
      <c r="B32" s="132" t="s">
        <v>39</v>
      </c>
      <c r="C32" s="133" t="s">
        <v>52</v>
      </c>
      <c r="D32" s="134">
        <v>15</v>
      </c>
      <c r="E32" s="118" t="s">
        <v>61</v>
      </c>
      <c r="F32" s="50"/>
      <c r="G32" s="50"/>
      <c r="H32" s="50"/>
      <c r="I32" s="50"/>
      <c r="J32" s="50"/>
      <c r="K32" s="50"/>
      <c r="L32" s="50"/>
    </row>
    <row r="33" spans="1:12" x14ac:dyDescent="0.25">
      <c r="A33" s="131">
        <v>30</v>
      </c>
      <c r="B33" s="132" t="s">
        <v>39</v>
      </c>
      <c r="C33" s="133" t="s">
        <v>52</v>
      </c>
      <c r="D33" s="134">
        <v>21</v>
      </c>
      <c r="E33" s="118" t="s">
        <v>63</v>
      </c>
      <c r="F33" s="50"/>
      <c r="G33" s="50"/>
      <c r="H33" s="50"/>
      <c r="I33" s="50"/>
      <c r="J33" s="50"/>
      <c r="K33" s="50"/>
      <c r="L33" s="50"/>
    </row>
    <row r="34" spans="1:12" ht="25.5" x14ac:dyDescent="0.25">
      <c r="A34" s="131">
        <v>30</v>
      </c>
      <c r="B34" s="132" t="s">
        <v>39</v>
      </c>
      <c r="C34" s="133" t="s">
        <v>52</v>
      </c>
      <c r="D34" s="134">
        <v>71</v>
      </c>
      <c r="E34" s="118" t="s">
        <v>71</v>
      </c>
      <c r="F34" s="50"/>
      <c r="G34" s="50"/>
      <c r="H34" s="50"/>
      <c r="I34" s="50"/>
      <c r="J34" s="50"/>
      <c r="K34" s="50"/>
      <c r="L34" s="50"/>
    </row>
    <row r="35" spans="1:12" ht="25.5" x14ac:dyDescent="0.25">
      <c r="A35" s="131">
        <v>30</v>
      </c>
      <c r="B35" s="132" t="s">
        <v>39</v>
      </c>
      <c r="C35" s="133" t="s">
        <v>52</v>
      </c>
      <c r="D35" s="134">
        <v>81</v>
      </c>
      <c r="E35" s="118" t="s">
        <v>780</v>
      </c>
      <c r="F35" s="50"/>
      <c r="G35" s="50"/>
      <c r="H35" s="50"/>
      <c r="I35" s="50"/>
      <c r="J35" s="50"/>
      <c r="K35" s="50"/>
      <c r="L35" s="50"/>
    </row>
    <row r="36" spans="1:12" x14ac:dyDescent="0.25">
      <c r="A36" s="131">
        <v>30</v>
      </c>
      <c r="B36" s="132" t="s">
        <v>39</v>
      </c>
      <c r="C36" s="133" t="s">
        <v>52</v>
      </c>
      <c r="D36" s="134">
        <v>82</v>
      </c>
      <c r="E36" s="118" t="s">
        <v>781</v>
      </c>
      <c r="F36" s="50"/>
      <c r="G36" s="50"/>
      <c r="H36" s="50"/>
      <c r="I36" s="50"/>
      <c r="J36" s="50"/>
      <c r="K36" s="50"/>
      <c r="L36" s="50"/>
    </row>
    <row r="37" spans="1:12" x14ac:dyDescent="0.25">
      <c r="A37" s="131">
        <v>30</v>
      </c>
      <c r="B37" s="132" t="s">
        <v>39</v>
      </c>
      <c r="C37" s="100" t="s">
        <v>52</v>
      </c>
      <c r="D37" s="131">
        <v>83</v>
      </c>
      <c r="E37" s="104" t="s">
        <v>782</v>
      </c>
      <c r="F37" s="50"/>
      <c r="G37" s="50"/>
      <c r="H37" s="50"/>
      <c r="I37" s="50"/>
      <c r="J37" s="50"/>
      <c r="K37" s="50"/>
      <c r="L37" s="50"/>
    </row>
    <row r="38" spans="1:12" x14ac:dyDescent="0.25">
      <c r="A38" s="131">
        <v>30</v>
      </c>
      <c r="B38" s="132" t="s">
        <v>39</v>
      </c>
      <c r="C38" s="100" t="s">
        <v>52</v>
      </c>
      <c r="D38" s="131">
        <v>84</v>
      </c>
      <c r="E38" s="104" t="s">
        <v>783</v>
      </c>
      <c r="F38" s="50"/>
      <c r="G38" s="50"/>
      <c r="H38" s="50"/>
      <c r="I38" s="50"/>
      <c r="J38" s="50"/>
      <c r="K38" s="50"/>
      <c r="L38" s="50"/>
    </row>
    <row r="39" spans="1:12" x14ac:dyDescent="0.25">
      <c r="A39" s="541">
        <v>30</v>
      </c>
      <c r="B39" s="542" t="s">
        <v>55</v>
      </c>
      <c r="C39" s="543" t="s">
        <v>52</v>
      </c>
      <c r="D39" s="541">
        <v>15</v>
      </c>
      <c r="E39" s="542" t="s">
        <v>61</v>
      </c>
      <c r="F39" s="50"/>
      <c r="G39" s="50"/>
      <c r="H39" s="50"/>
      <c r="I39" s="50"/>
      <c r="J39" s="50"/>
      <c r="K39" s="50"/>
      <c r="L39" s="50"/>
    </row>
    <row r="40" spans="1:12" x14ac:dyDescent="0.25">
      <c r="A40" s="541">
        <v>30</v>
      </c>
      <c r="B40" s="542" t="s">
        <v>55</v>
      </c>
      <c r="C40" s="543" t="s">
        <v>52</v>
      </c>
      <c r="D40" s="541">
        <v>21</v>
      </c>
      <c r="E40" s="542" t="s">
        <v>63</v>
      </c>
      <c r="F40" s="50"/>
      <c r="G40" s="50"/>
      <c r="H40" s="50"/>
      <c r="I40" s="50"/>
      <c r="J40" s="50"/>
      <c r="K40" s="50"/>
      <c r="L40" s="50"/>
    </row>
    <row r="41" spans="1:12" ht="25.5" x14ac:dyDescent="0.25">
      <c r="A41" s="541">
        <v>30</v>
      </c>
      <c r="B41" s="542" t="s">
        <v>55</v>
      </c>
      <c r="C41" s="543" t="s">
        <v>52</v>
      </c>
      <c r="D41" s="541">
        <v>71</v>
      </c>
      <c r="E41" s="542" t="s">
        <v>71</v>
      </c>
      <c r="F41" s="50"/>
      <c r="G41" s="50"/>
      <c r="H41" s="50"/>
      <c r="I41" s="50"/>
      <c r="J41" s="50"/>
      <c r="K41" s="50"/>
      <c r="L41" s="50"/>
    </row>
    <row r="42" spans="1:12" x14ac:dyDescent="0.25">
      <c r="A42" s="541">
        <v>30</v>
      </c>
      <c r="B42" s="542" t="s">
        <v>55</v>
      </c>
      <c r="C42" s="543" t="s">
        <v>52</v>
      </c>
      <c r="D42" s="541">
        <v>82</v>
      </c>
      <c r="E42" s="542" t="s">
        <v>781</v>
      </c>
      <c r="F42" s="50"/>
      <c r="G42" s="50"/>
      <c r="H42" s="50"/>
      <c r="I42" s="50"/>
      <c r="J42" s="50"/>
      <c r="K42" s="50"/>
      <c r="L42" s="50"/>
    </row>
    <row r="43" spans="1:12" x14ac:dyDescent="0.25">
      <c r="A43" s="541">
        <v>30</v>
      </c>
      <c r="B43" s="542" t="s">
        <v>55</v>
      </c>
      <c r="C43" s="543" t="s">
        <v>52</v>
      </c>
      <c r="D43" s="541">
        <v>83</v>
      </c>
      <c r="E43" s="542" t="s">
        <v>782</v>
      </c>
      <c r="F43" s="50"/>
      <c r="G43" s="50"/>
      <c r="H43" s="50"/>
      <c r="I43" s="50"/>
      <c r="J43" s="50"/>
      <c r="K43" s="50"/>
      <c r="L43" s="50"/>
    </row>
    <row r="44" spans="1:12" x14ac:dyDescent="0.25">
      <c r="A44" s="541">
        <v>30</v>
      </c>
      <c r="B44" s="542" t="s">
        <v>55</v>
      </c>
      <c r="C44" s="543" t="s">
        <v>52</v>
      </c>
      <c r="D44" s="541">
        <v>84</v>
      </c>
      <c r="E44" s="542" t="s">
        <v>783</v>
      </c>
      <c r="F44" s="50"/>
      <c r="G44" s="50"/>
      <c r="H44" s="50"/>
      <c r="I44" s="50"/>
      <c r="J44" s="50"/>
      <c r="K44" s="50"/>
      <c r="L44" s="50"/>
    </row>
    <row r="45" spans="1:12" ht="25.5" x14ac:dyDescent="0.25">
      <c r="A45" s="541">
        <v>30</v>
      </c>
      <c r="B45" s="542" t="s">
        <v>55</v>
      </c>
      <c r="C45" s="543" t="s">
        <v>52</v>
      </c>
      <c r="D45" s="541">
        <v>81</v>
      </c>
      <c r="E45" s="542" t="s">
        <v>175</v>
      </c>
      <c r="F45" s="50"/>
      <c r="G45" s="50"/>
      <c r="H45" s="50"/>
      <c r="I45" s="50"/>
      <c r="J45" s="50"/>
      <c r="K45" s="50"/>
      <c r="L45" s="50"/>
    </row>
    <row r="46" spans="1:12" x14ac:dyDescent="0.25">
      <c r="A46" s="131">
        <v>31</v>
      </c>
      <c r="B46" s="104" t="s">
        <v>1057</v>
      </c>
      <c r="C46" s="100" t="s">
        <v>52</v>
      </c>
      <c r="D46" s="131">
        <v>82</v>
      </c>
      <c r="E46" s="104" t="s">
        <v>781</v>
      </c>
      <c r="F46" s="50"/>
      <c r="G46" s="50"/>
      <c r="H46" s="50"/>
      <c r="I46" s="50"/>
      <c r="J46" s="50"/>
      <c r="K46" s="50"/>
      <c r="L46" s="50"/>
    </row>
    <row r="47" spans="1:12" x14ac:dyDescent="0.25">
      <c r="A47" s="131">
        <v>31</v>
      </c>
      <c r="B47" s="104" t="s">
        <v>1057</v>
      </c>
      <c r="C47" s="100" t="s">
        <v>52</v>
      </c>
      <c r="D47" s="131">
        <v>83</v>
      </c>
      <c r="E47" s="104" t="s">
        <v>782</v>
      </c>
      <c r="F47" s="50"/>
      <c r="G47" s="50"/>
      <c r="H47" s="50"/>
      <c r="I47" s="50"/>
      <c r="J47" s="50"/>
      <c r="K47" s="50"/>
      <c r="L47" s="50"/>
    </row>
    <row r="48" spans="1:12" ht="16.5" thickBot="1" x14ac:dyDescent="0.3">
      <c r="A48" s="131">
        <v>31</v>
      </c>
      <c r="B48" s="104" t="s">
        <v>1057</v>
      </c>
      <c r="C48" s="100" t="s">
        <v>52</v>
      </c>
      <c r="D48" s="131">
        <v>84</v>
      </c>
      <c r="E48" s="104" t="s">
        <v>783</v>
      </c>
      <c r="F48" s="50"/>
      <c r="G48" s="50"/>
      <c r="H48" s="50"/>
      <c r="I48" s="50"/>
      <c r="J48" s="50"/>
      <c r="K48" s="50"/>
      <c r="L48" s="50"/>
    </row>
    <row r="49" spans="1:12" ht="47.25" customHeight="1" thickBot="1" x14ac:dyDescent="0.3">
      <c r="A49" s="129" t="s">
        <v>36</v>
      </c>
      <c r="B49" s="130" t="s">
        <v>37</v>
      </c>
      <c r="C49" s="222" t="s">
        <v>38</v>
      </c>
      <c r="D49" s="223" t="s">
        <v>1015</v>
      </c>
      <c r="E49" s="224" t="s">
        <v>60</v>
      </c>
      <c r="F49" s="50"/>
      <c r="G49" s="50"/>
      <c r="H49" s="50"/>
      <c r="I49" s="50"/>
      <c r="J49" s="50"/>
      <c r="K49" s="50"/>
      <c r="L49" s="50"/>
    </row>
    <row r="50" spans="1:12" ht="25.5" x14ac:dyDescent="0.25">
      <c r="A50" s="541">
        <v>40</v>
      </c>
      <c r="B50" s="542" t="s">
        <v>54</v>
      </c>
      <c r="C50" s="543" t="s">
        <v>52</v>
      </c>
      <c r="D50" s="541">
        <v>15</v>
      </c>
      <c r="E50" s="542" t="s">
        <v>61</v>
      </c>
      <c r="F50" s="50"/>
      <c r="G50" s="50"/>
      <c r="H50" s="50"/>
      <c r="I50" s="50"/>
      <c r="J50" s="50"/>
      <c r="K50" s="50"/>
      <c r="L50" s="50"/>
    </row>
    <row r="51" spans="1:12" ht="25.5" x14ac:dyDescent="0.25">
      <c r="A51" s="541">
        <v>40</v>
      </c>
      <c r="B51" s="542" t="s">
        <v>54</v>
      </c>
      <c r="C51" s="543" t="s">
        <v>52</v>
      </c>
      <c r="D51" s="541">
        <v>21</v>
      </c>
      <c r="E51" s="542" t="s">
        <v>63</v>
      </c>
      <c r="F51" s="50"/>
      <c r="G51" s="50"/>
      <c r="H51" s="50"/>
      <c r="I51" s="50"/>
      <c r="J51" s="50"/>
      <c r="K51" s="50"/>
      <c r="L51" s="50"/>
    </row>
    <row r="52" spans="1:12" ht="25.5" x14ac:dyDescent="0.25">
      <c r="A52" s="541">
        <v>40</v>
      </c>
      <c r="B52" s="542" t="s">
        <v>54</v>
      </c>
      <c r="C52" s="543" t="s">
        <v>52</v>
      </c>
      <c r="D52" s="541">
        <v>42</v>
      </c>
      <c r="E52" s="542" t="s">
        <v>776</v>
      </c>
      <c r="F52" s="50"/>
      <c r="G52" s="50"/>
      <c r="H52" s="50"/>
      <c r="I52" s="50"/>
      <c r="J52" s="50"/>
      <c r="K52" s="50"/>
      <c r="L52" s="50"/>
    </row>
    <row r="53" spans="1:12" ht="25.5" x14ac:dyDescent="0.25">
      <c r="A53" s="541">
        <v>40</v>
      </c>
      <c r="B53" s="542" t="s">
        <v>54</v>
      </c>
      <c r="C53" s="543" t="s">
        <v>52</v>
      </c>
      <c r="D53" s="541">
        <v>43</v>
      </c>
      <c r="E53" s="542" t="s">
        <v>777</v>
      </c>
      <c r="F53" s="50"/>
      <c r="G53" s="50"/>
      <c r="H53" s="50"/>
      <c r="I53" s="50"/>
      <c r="J53" s="50"/>
      <c r="K53" s="50"/>
      <c r="L53" s="50"/>
    </row>
    <row r="54" spans="1:12" ht="25.5" x14ac:dyDescent="0.25">
      <c r="A54" s="541">
        <v>40</v>
      </c>
      <c r="B54" s="542" t="s">
        <v>54</v>
      </c>
      <c r="C54" s="543" t="s">
        <v>52</v>
      </c>
      <c r="D54" s="541">
        <v>44</v>
      </c>
      <c r="E54" s="542" t="s">
        <v>778</v>
      </c>
      <c r="F54" s="50"/>
      <c r="G54" s="50"/>
      <c r="H54" s="50"/>
      <c r="I54" s="50"/>
      <c r="J54" s="50"/>
      <c r="K54" s="50"/>
      <c r="L54" s="50"/>
    </row>
    <row r="55" spans="1:12" x14ac:dyDescent="0.25">
      <c r="A55" s="131">
        <v>50</v>
      </c>
      <c r="B55" s="104" t="s">
        <v>40</v>
      </c>
      <c r="C55" s="133" t="s">
        <v>52</v>
      </c>
      <c r="D55" s="134">
        <v>15</v>
      </c>
      <c r="E55" s="118" t="s">
        <v>61</v>
      </c>
      <c r="F55" s="50"/>
      <c r="G55" s="50"/>
      <c r="H55" s="50"/>
      <c r="I55" s="50"/>
      <c r="J55" s="50"/>
      <c r="K55" s="50"/>
      <c r="L55" s="50"/>
    </row>
    <row r="56" spans="1:12" x14ac:dyDescent="0.25">
      <c r="A56" s="131">
        <v>50</v>
      </c>
      <c r="B56" s="104" t="s">
        <v>40</v>
      </c>
      <c r="C56" s="133" t="s">
        <v>52</v>
      </c>
      <c r="D56" s="134">
        <v>21</v>
      </c>
      <c r="E56" s="118" t="s">
        <v>63</v>
      </c>
      <c r="F56" s="50"/>
      <c r="G56" s="50"/>
      <c r="H56" s="50"/>
      <c r="I56" s="50"/>
      <c r="J56" s="50"/>
      <c r="K56" s="50"/>
      <c r="L56" s="50"/>
    </row>
    <row r="57" spans="1:12" x14ac:dyDescent="0.25">
      <c r="A57" s="131">
        <v>50</v>
      </c>
      <c r="B57" s="104" t="s">
        <v>40</v>
      </c>
      <c r="C57" s="133" t="s">
        <v>52</v>
      </c>
      <c r="D57" s="134">
        <v>51</v>
      </c>
      <c r="E57" s="118" t="s">
        <v>65</v>
      </c>
      <c r="F57" s="50"/>
      <c r="G57" s="50"/>
      <c r="H57" s="50"/>
      <c r="I57" s="50"/>
      <c r="J57" s="50"/>
      <c r="K57" s="50"/>
      <c r="L57" s="50"/>
    </row>
    <row r="58" spans="1:12" x14ac:dyDescent="0.25">
      <c r="A58" s="131">
        <v>50</v>
      </c>
      <c r="B58" s="104" t="s">
        <v>40</v>
      </c>
      <c r="C58" s="133" t="s">
        <v>52</v>
      </c>
      <c r="D58" s="134">
        <v>52</v>
      </c>
      <c r="E58" s="118" t="s">
        <v>66</v>
      </c>
      <c r="F58" s="50"/>
      <c r="G58" s="50"/>
      <c r="H58" s="50"/>
      <c r="I58" s="50"/>
      <c r="J58" s="50"/>
      <c r="K58" s="50"/>
      <c r="L58" s="50"/>
    </row>
    <row r="59" spans="1:12" x14ac:dyDescent="0.25">
      <c r="A59" s="131">
        <v>50</v>
      </c>
      <c r="B59" s="104" t="s">
        <v>40</v>
      </c>
      <c r="C59" s="133" t="s">
        <v>52</v>
      </c>
      <c r="D59" s="134">
        <v>53</v>
      </c>
      <c r="E59" s="118" t="s">
        <v>67</v>
      </c>
      <c r="F59" s="50"/>
      <c r="G59" s="50"/>
      <c r="H59" s="50"/>
      <c r="I59" s="50"/>
      <c r="J59" s="50"/>
      <c r="K59" s="50"/>
      <c r="L59" s="50"/>
    </row>
    <row r="60" spans="1:12" ht="25.5" x14ac:dyDescent="0.25">
      <c r="A60" s="541">
        <v>51</v>
      </c>
      <c r="B60" s="542" t="s">
        <v>1058</v>
      </c>
      <c r="C60" s="543" t="s">
        <v>52</v>
      </c>
      <c r="D60" s="541">
        <v>21</v>
      </c>
      <c r="E60" s="542" t="s">
        <v>63</v>
      </c>
      <c r="F60" s="50"/>
      <c r="G60" s="50"/>
      <c r="H60" s="50"/>
      <c r="I60" s="50"/>
      <c r="J60" s="50"/>
      <c r="K60" s="50"/>
      <c r="L60" s="50"/>
    </row>
    <row r="61" spans="1:12" ht="25.5" x14ac:dyDescent="0.25">
      <c r="A61" s="541">
        <v>51</v>
      </c>
      <c r="B61" s="542" t="s">
        <v>1058</v>
      </c>
      <c r="C61" s="543" t="s">
        <v>52</v>
      </c>
      <c r="D61" s="541">
        <v>52</v>
      </c>
      <c r="E61" s="542" t="s">
        <v>66</v>
      </c>
      <c r="F61" s="50"/>
      <c r="G61" s="50"/>
      <c r="H61" s="50"/>
      <c r="I61" s="50"/>
      <c r="J61" s="50"/>
      <c r="K61" s="50"/>
      <c r="L61" s="50"/>
    </row>
    <row r="62" spans="1:12" ht="25.5" x14ac:dyDescent="0.25">
      <c r="A62" s="541">
        <v>51</v>
      </c>
      <c r="B62" s="542" t="s">
        <v>1058</v>
      </c>
      <c r="C62" s="543" t="s">
        <v>52</v>
      </c>
      <c r="D62" s="541">
        <v>53</v>
      </c>
      <c r="E62" s="542" t="s">
        <v>67</v>
      </c>
      <c r="F62" s="50"/>
      <c r="G62" s="50"/>
      <c r="H62" s="50"/>
      <c r="I62" s="50"/>
      <c r="J62" s="50"/>
      <c r="K62" s="50"/>
      <c r="L62" s="50"/>
    </row>
    <row r="63" spans="1:12" x14ac:dyDescent="0.25">
      <c r="A63" s="131">
        <v>60</v>
      </c>
      <c r="B63" s="118" t="s">
        <v>57</v>
      </c>
      <c r="C63" s="133" t="s">
        <v>52</v>
      </c>
      <c r="D63" s="134">
        <v>61</v>
      </c>
      <c r="E63" s="118" t="s">
        <v>68</v>
      </c>
      <c r="F63" s="50"/>
      <c r="G63" s="50"/>
      <c r="H63" s="50"/>
      <c r="I63" s="50"/>
      <c r="J63" s="50"/>
      <c r="K63" s="50"/>
      <c r="L63" s="50"/>
    </row>
    <row r="64" spans="1:12" x14ac:dyDescent="0.25">
      <c r="A64" s="131">
        <v>60</v>
      </c>
      <c r="B64" s="118" t="s">
        <v>57</v>
      </c>
      <c r="C64" s="133" t="s">
        <v>52</v>
      </c>
      <c r="D64" s="134">
        <v>62</v>
      </c>
      <c r="E64" s="118" t="s">
        <v>69</v>
      </c>
      <c r="F64" s="50"/>
      <c r="G64" s="50"/>
      <c r="H64" s="50"/>
      <c r="I64" s="50"/>
      <c r="J64" s="50"/>
      <c r="K64" s="50"/>
      <c r="L64" s="50"/>
    </row>
    <row r="65" spans="1:12" x14ac:dyDescent="0.25">
      <c r="A65" s="131">
        <v>60</v>
      </c>
      <c r="B65" s="118" t="s">
        <v>57</v>
      </c>
      <c r="C65" s="133" t="s">
        <v>52</v>
      </c>
      <c r="D65" s="134">
        <v>63</v>
      </c>
      <c r="E65" s="118" t="s">
        <v>70</v>
      </c>
      <c r="F65" s="50"/>
      <c r="G65" s="50"/>
      <c r="H65" s="50"/>
      <c r="I65" s="50"/>
      <c r="J65" s="50"/>
      <c r="K65" s="50"/>
      <c r="L65" s="50"/>
    </row>
    <row r="66" spans="1:12" s="225" customFormat="1" ht="25.5" x14ac:dyDescent="0.25">
      <c r="A66" s="544">
        <v>61</v>
      </c>
      <c r="B66" s="542" t="s">
        <v>1059</v>
      </c>
      <c r="C66" s="544" t="s">
        <v>52</v>
      </c>
      <c r="D66" s="541">
        <v>15</v>
      </c>
      <c r="E66" s="542" t="s">
        <v>61</v>
      </c>
      <c r="F66" s="50"/>
      <c r="G66" s="50"/>
      <c r="H66" s="50"/>
      <c r="I66" s="50"/>
      <c r="J66" s="50"/>
      <c r="K66" s="50"/>
      <c r="L66" s="50"/>
    </row>
    <row r="67" spans="1:12" s="225" customFormat="1" ht="25.5" x14ac:dyDescent="0.25">
      <c r="A67" s="544">
        <v>61</v>
      </c>
      <c r="B67" s="542" t="s">
        <v>1059</v>
      </c>
      <c r="C67" s="544" t="s">
        <v>52</v>
      </c>
      <c r="D67" s="541">
        <v>21</v>
      </c>
      <c r="E67" s="542" t="s">
        <v>63</v>
      </c>
      <c r="F67" s="50"/>
      <c r="G67" s="50"/>
      <c r="H67" s="50"/>
      <c r="I67" s="50"/>
      <c r="J67" s="50"/>
      <c r="K67" s="50"/>
      <c r="L67" s="50"/>
    </row>
    <row r="68" spans="1:12" s="225" customFormat="1" ht="25.5" x14ac:dyDescent="0.25">
      <c r="A68" s="544">
        <v>61</v>
      </c>
      <c r="B68" s="542" t="s">
        <v>1059</v>
      </c>
      <c r="C68" s="544" t="s">
        <v>52</v>
      </c>
      <c r="D68" s="541">
        <v>62</v>
      </c>
      <c r="E68" s="542" t="s">
        <v>69</v>
      </c>
      <c r="F68" s="50"/>
      <c r="G68" s="50"/>
      <c r="H68" s="50"/>
      <c r="I68" s="50"/>
      <c r="J68" s="50"/>
      <c r="K68" s="50"/>
      <c r="L68" s="50"/>
    </row>
    <row r="69" spans="1:12" s="225" customFormat="1" ht="25.5" x14ac:dyDescent="0.25">
      <c r="A69" s="544">
        <v>61</v>
      </c>
      <c r="B69" s="542" t="s">
        <v>1059</v>
      </c>
      <c r="C69" s="544" t="s">
        <v>52</v>
      </c>
      <c r="D69" s="541">
        <v>63</v>
      </c>
      <c r="E69" s="542" t="s">
        <v>70</v>
      </c>
      <c r="F69" s="50"/>
      <c r="G69" s="50"/>
      <c r="H69" s="50"/>
      <c r="I69" s="50"/>
      <c r="J69" s="50"/>
      <c r="K69" s="50"/>
      <c r="L69" s="50"/>
    </row>
    <row r="70" spans="1:12" x14ac:dyDescent="0.25">
      <c r="A70" s="131">
        <v>70</v>
      </c>
      <c r="B70" s="104" t="s">
        <v>41</v>
      </c>
      <c r="C70" s="133" t="s">
        <v>52</v>
      </c>
      <c r="D70" s="134">
        <v>15</v>
      </c>
      <c r="E70" s="118" t="s">
        <v>61</v>
      </c>
      <c r="F70" s="50"/>
      <c r="G70" s="50"/>
      <c r="H70" s="50"/>
      <c r="I70" s="50"/>
      <c r="J70" s="50"/>
      <c r="K70" s="50"/>
      <c r="L70" s="50"/>
    </row>
    <row r="71" spans="1:12" x14ac:dyDescent="0.25">
      <c r="A71" s="131">
        <v>70</v>
      </c>
      <c r="B71" s="104" t="s">
        <v>41</v>
      </c>
      <c r="C71" s="133" t="s">
        <v>52</v>
      </c>
      <c r="D71" s="134">
        <v>21</v>
      </c>
      <c r="E71" s="118" t="s">
        <v>63</v>
      </c>
      <c r="F71" s="50"/>
      <c r="G71" s="50"/>
      <c r="H71" s="50"/>
      <c r="I71" s="50"/>
      <c r="J71" s="50"/>
      <c r="K71" s="50"/>
      <c r="L71" s="50"/>
    </row>
    <row r="72" spans="1:12" x14ac:dyDescent="0.25">
      <c r="A72" s="131">
        <v>70</v>
      </c>
      <c r="B72" s="104" t="s">
        <v>41</v>
      </c>
      <c r="C72" s="133" t="s">
        <v>52</v>
      </c>
      <c r="D72" s="134">
        <v>23</v>
      </c>
      <c r="E72" s="118" t="s">
        <v>58</v>
      </c>
      <c r="F72" s="50"/>
      <c r="G72" s="50"/>
      <c r="H72" s="50"/>
      <c r="I72" s="50"/>
      <c r="J72" s="50"/>
      <c r="K72" s="50"/>
      <c r="L72" s="50"/>
    </row>
    <row r="73" spans="1:12" x14ac:dyDescent="0.25">
      <c r="A73" s="131">
        <v>70</v>
      </c>
      <c r="B73" s="104" t="s">
        <v>41</v>
      </c>
      <c r="C73" s="133" t="s">
        <v>52</v>
      </c>
      <c r="D73" s="134">
        <v>24</v>
      </c>
      <c r="E73" s="118" t="s">
        <v>64</v>
      </c>
      <c r="F73" s="50"/>
      <c r="G73" s="50"/>
      <c r="H73" s="50"/>
      <c r="I73" s="50"/>
      <c r="J73" s="50"/>
      <c r="K73" s="50"/>
      <c r="L73" s="50"/>
    </row>
    <row r="74" spans="1:12" x14ac:dyDescent="0.25">
      <c r="A74" s="131">
        <v>70</v>
      </c>
      <c r="B74" s="104" t="s">
        <v>41</v>
      </c>
      <c r="C74" s="133" t="s">
        <v>52</v>
      </c>
      <c r="D74" s="134">
        <v>72</v>
      </c>
      <c r="E74" s="118" t="s">
        <v>72</v>
      </c>
      <c r="F74" s="50"/>
      <c r="G74" s="50"/>
      <c r="H74" s="50"/>
      <c r="I74" s="50"/>
      <c r="J74" s="50"/>
      <c r="K74" s="50"/>
      <c r="L74" s="50"/>
    </row>
    <row r="75" spans="1:12" x14ac:dyDescent="0.25">
      <c r="A75" s="541">
        <v>71</v>
      </c>
      <c r="B75" s="542" t="s">
        <v>43</v>
      </c>
      <c r="C75" s="543" t="s">
        <v>52</v>
      </c>
      <c r="D75" s="541">
        <v>15</v>
      </c>
      <c r="E75" s="542" t="s">
        <v>61</v>
      </c>
      <c r="F75" s="50"/>
      <c r="G75" s="50"/>
      <c r="H75" s="50"/>
      <c r="I75" s="50"/>
      <c r="J75" s="50"/>
      <c r="K75" s="50"/>
      <c r="L75" s="50"/>
    </row>
    <row r="76" spans="1:12" x14ac:dyDescent="0.25">
      <c r="A76" s="541">
        <v>71</v>
      </c>
      <c r="B76" s="542" t="s">
        <v>43</v>
      </c>
      <c r="C76" s="543" t="s">
        <v>52</v>
      </c>
      <c r="D76" s="541">
        <v>21</v>
      </c>
      <c r="E76" s="542" t="s">
        <v>63</v>
      </c>
      <c r="F76" s="50"/>
      <c r="G76" s="50"/>
      <c r="H76" s="50"/>
      <c r="I76" s="50"/>
      <c r="J76" s="50"/>
      <c r="K76" s="50"/>
      <c r="L76" s="50"/>
    </row>
    <row r="77" spans="1:12" x14ac:dyDescent="0.25">
      <c r="A77" s="541">
        <v>71</v>
      </c>
      <c r="B77" s="542" t="s">
        <v>43</v>
      </c>
      <c r="C77" s="543" t="s">
        <v>52</v>
      </c>
      <c r="D77" s="541">
        <v>23</v>
      </c>
      <c r="E77" s="542" t="s">
        <v>58</v>
      </c>
      <c r="F77" s="50"/>
      <c r="G77" s="50"/>
      <c r="H77" s="50"/>
      <c r="I77" s="50"/>
      <c r="J77" s="50"/>
      <c r="K77" s="50"/>
      <c r="L77" s="50"/>
    </row>
    <row r="78" spans="1:12" x14ac:dyDescent="0.25">
      <c r="A78" s="541">
        <v>71</v>
      </c>
      <c r="B78" s="542" t="s">
        <v>43</v>
      </c>
      <c r="C78" s="543" t="s">
        <v>52</v>
      </c>
      <c r="D78" s="541">
        <v>72</v>
      </c>
      <c r="E78" s="542" t="s">
        <v>72</v>
      </c>
      <c r="F78" s="50"/>
      <c r="G78" s="50"/>
      <c r="H78" s="50"/>
      <c r="I78" s="50"/>
      <c r="J78" s="50"/>
      <c r="K78" s="50"/>
      <c r="L78" s="50"/>
    </row>
    <row r="79" spans="1:12" x14ac:dyDescent="0.25">
      <c r="A79" s="131">
        <v>72</v>
      </c>
      <c r="B79" s="104" t="s">
        <v>42</v>
      </c>
      <c r="C79" s="133" t="s">
        <v>52</v>
      </c>
      <c r="D79" s="134">
        <v>15</v>
      </c>
      <c r="E79" s="118" t="s">
        <v>61</v>
      </c>
      <c r="F79" s="50"/>
      <c r="G79" s="50"/>
      <c r="H79" s="50"/>
      <c r="I79" s="50"/>
      <c r="J79" s="50"/>
      <c r="K79" s="50"/>
      <c r="L79" s="50"/>
    </row>
    <row r="80" spans="1:12" x14ac:dyDescent="0.25">
      <c r="A80" s="131">
        <v>72</v>
      </c>
      <c r="B80" s="104" t="s">
        <v>42</v>
      </c>
      <c r="C80" s="133" t="s">
        <v>52</v>
      </c>
      <c r="D80" s="134">
        <v>21</v>
      </c>
      <c r="E80" s="118" t="s">
        <v>63</v>
      </c>
      <c r="F80" s="50"/>
      <c r="G80" s="50"/>
      <c r="H80" s="50"/>
      <c r="I80" s="50"/>
      <c r="J80" s="50"/>
      <c r="K80" s="50"/>
      <c r="L80" s="50"/>
    </row>
    <row r="81" spans="1:12" x14ac:dyDescent="0.25">
      <c r="A81" s="131">
        <v>72</v>
      </c>
      <c r="B81" s="104" t="s">
        <v>42</v>
      </c>
      <c r="C81" s="133" t="s">
        <v>52</v>
      </c>
      <c r="D81" s="134">
        <v>23</v>
      </c>
      <c r="E81" s="118" t="s">
        <v>58</v>
      </c>
      <c r="F81" s="50"/>
      <c r="G81" s="50"/>
      <c r="H81" s="50"/>
      <c r="I81" s="50"/>
      <c r="J81" s="50"/>
      <c r="K81" s="50"/>
      <c r="L81" s="50"/>
    </row>
    <row r="82" spans="1:12" ht="16.5" thickBot="1" x14ac:dyDescent="0.3">
      <c r="A82" s="131">
        <v>72</v>
      </c>
      <c r="B82" s="104" t="s">
        <v>42</v>
      </c>
      <c r="C82" s="133" t="s">
        <v>52</v>
      </c>
      <c r="D82" s="134">
        <v>73</v>
      </c>
      <c r="E82" s="118" t="s">
        <v>73</v>
      </c>
      <c r="F82" s="50"/>
      <c r="G82" s="50"/>
      <c r="H82" s="50"/>
      <c r="I82" s="50"/>
      <c r="J82" s="50"/>
      <c r="K82" s="50"/>
      <c r="L82" s="50"/>
    </row>
    <row r="83" spans="1:12" ht="47.25" customHeight="1" thickBot="1" x14ac:dyDescent="0.3">
      <c r="A83" s="129" t="s">
        <v>36</v>
      </c>
      <c r="B83" s="130" t="s">
        <v>37</v>
      </c>
      <c r="C83" s="222" t="s">
        <v>38</v>
      </c>
      <c r="D83" s="223" t="s">
        <v>1015</v>
      </c>
      <c r="E83" s="224" t="s">
        <v>60</v>
      </c>
      <c r="F83" s="50"/>
      <c r="G83" s="50"/>
      <c r="H83" s="50"/>
      <c r="I83" s="50"/>
      <c r="J83" s="50"/>
      <c r="K83" s="50"/>
      <c r="L83" s="50"/>
    </row>
    <row r="84" spans="1:12" x14ac:dyDescent="0.25">
      <c r="A84" s="541">
        <v>80</v>
      </c>
      <c r="B84" s="542" t="s">
        <v>1060</v>
      </c>
      <c r="C84" s="543" t="s">
        <v>52</v>
      </c>
      <c r="D84" s="541">
        <v>15</v>
      </c>
      <c r="E84" s="542" t="s">
        <v>61</v>
      </c>
      <c r="F84" s="50"/>
      <c r="G84" s="50"/>
      <c r="H84" s="50"/>
      <c r="I84" s="50"/>
      <c r="J84" s="50"/>
      <c r="K84" s="50"/>
      <c r="L84" s="50"/>
    </row>
    <row r="85" spans="1:12" x14ac:dyDescent="0.25">
      <c r="A85" s="541">
        <v>80</v>
      </c>
      <c r="B85" s="542" t="s">
        <v>1060</v>
      </c>
      <c r="C85" s="543" t="s">
        <v>52</v>
      </c>
      <c r="D85" s="541">
        <v>21</v>
      </c>
      <c r="E85" s="542" t="s">
        <v>63</v>
      </c>
      <c r="F85" s="50"/>
      <c r="G85" s="50"/>
      <c r="H85" s="50"/>
      <c r="I85" s="50"/>
      <c r="J85" s="50"/>
      <c r="K85" s="50"/>
      <c r="L85" s="50"/>
    </row>
    <row r="86" spans="1:12" ht="25.5" x14ac:dyDescent="0.25">
      <c r="A86" s="541">
        <v>80</v>
      </c>
      <c r="B86" s="542" t="s">
        <v>1060</v>
      </c>
      <c r="C86" s="543" t="s">
        <v>52</v>
      </c>
      <c r="D86" s="541">
        <v>81</v>
      </c>
      <c r="E86" s="542" t="s">
        <v>780</v>
      </c>
      <c r="F86" s="50"/>
      <c r="G86" s="50"/>
      <c r="H86" s="50"/>
      <c r="I86" s="50"/>
      <c r="J86" s="50"/>
      <c r="K86" s="50"/>
      <c r="L86" s="50"/>
    </row>
    <row r="87" spans="1:12" x14ac:dyDescent="0.25">
      <c r="A87" s="541">
        <v>80</v>
      </c>
      <c r="B87" s="542" t="s">
        <v>1060</v>
      </c>
      <c r="C87" s="543" t="s">
        <v>52</v>
      </c>
      <c r="D87" s="541">
        <v>82</v>
      </c>
      <c r="E87" s="542" t="s">
        <v>781</v>
      </c>
      <c r="F87" s="50"/>
      <c r="G87" s="50"/>
      <c r="H87" s="50"/>
      <c r="I87" s="50"/>
      <c r="J87" s="50"/>
      <c r="K87" s="50"/>
      <c r="L87" s="50"/>
    </row>
    <row r="88" spans="1:12" x14ac:dyDescent="0.25">
      <c r="A88" s="541">
        <v>80</v>
      </c>
      <c r="B88" s="542" t="s">
        <v>1060</v>
      </c>
      <c r="C88" s="543" t="s">
        <v>52</v>
      </c>
      <c r="D88" s="541">
        <v>83</v>
      </c>
      <c r="E88" s="542" t="s">
        <v>782</v>
      </c>
      <c r="F88" s="50"/>
      <c r="G88" s="50"/>
      <c r="H88" s="50"/>
      <c r="I88" s="50"/>
      <c r="J88" s="50"/>
      <c r="K88" s="50"/>
      <c r="L88" s="50"/>
    </row>
    <row r="89" spans="1:12" x14ac:dyDescent="0.25">
      <c r="A89" s="541">
        <v>80</v>
      </c>
      <c r="B89" s="542" t="s">
        <v>1060</v>
      </c>
      <c r="C89" s="543" t="s">
        <v>52</v>
      </c>
      <c r="D89" s="541">
        <v>84</v>
      </c>
      <c r="E89" s="542" t="s">
        <v>783</v>
      </c>
      <c r="F89" s="50"/>
      <c r="G89" s="50"/>
      <c r="H89" s="50"/>
      <c r="I89" s="50"/>
      <c r="J89" s="50"/>
      <c r="K89" s="50"/>
      <c r="L89" s="50"/>
    </row>
    <row r="90" spans="1:12" x14ac:dyDescent="0.25">
      <c r="A90" s="541">
        <v>80</v>
      </c>
      <c r="B90" s="542" t="s">
        <v>1064</v>
      </c>
      <c r="C90" s="543" t="s">
        <v>52</v>
      </c>
      <c r="D90" s="541">
        <v>15</v>
      </c>
      <c r="E90" s="542" t="s">
        <v>61</v>
      </c>
      <c r="F90" s="50"/>
      <c r="G90" s="50"/>
      <c r="H90" s="50"/>
      <c r="I90" s="50"/>
      <c r="J90" s="50"/>
      <c r="K90" s="50"/>
      <c r="L90" s="50"/>
    </row>
    <row r="91" spans="1:12" x14ac:dyDescent="0.25">
      <c r="A91" s="541">
        <v>80</v>
      </c>
      <c r="B91" s="542" t="s">
        <v>1064</v>
      </c>
      <c r="C91" s="543" t="s">
        <v>52</v>
      </c>
      <c r="D91" s="541">
        <v>21</v>
      </c>
      <c r="E91" s="542" t="s">
        <v>63</v>
      </c>
      <c r="F91" s="50"/>
      <c r="G91" s="50"/>
      <c r="H91" s="50"/>
      <c r="I91" s="50"/>
      <c r="J91" s="50"/>
      <c r="K91" s="50"/>
      <c r="L91" s="50"/>
    </row>
    <row r="92" spans="1:12" ht="25.5" x14ac:dyDescent="0.25">
      <c r="A92" s="541">
        <v>80</v>
      </c>
      <c r="B92" s="542" t="s">
        <v>1064</v>
      </c>
      <c r="C92" s="543" t="s">
        <v>52</v>
      </c>
      <c r="D92" s="541">
        <v>81</v>
      </c>
      <c r="E92" s="542" t="s">
        <v>780</v>
      </c>
      <c r="F92" s="50"/>
      <c r="G92" s="50"/>
      <c r="H92" s="50"/>
      <c r="I92" s="50"/>
      <c r="J92" s="50"/>
      <c r="K92" s="50"/>
      <c r="L92" s="50"/>
    </row>
    <row r="93" spans="1:12" x14ac:dyDescent="0.25">
      <c r="A93" s="541">
        <v>80</v>
      </c>
      <c r="B93" s="542" t="s">
        <v>1064</v>
      </c>
      <c r="C93" s="543" t="s">
        <v>52</v>
      </c>
      <c r="D93" s="541">
        <v>82</v>
      </c>
      <c r="E93" s="542" t="s">
        <v>781</v>
      </c>
      <c r="F93" s="50"/>
      <c r="G93" s="50"/>
      <c r="H93" s="50"/>
      <c r="I93" s="50"/>
      <c r="J93" s="50"/>
      <c r="K93" s="50"/>
      <c r="L93" s="50"/>
    </row>
    <row r="94" spans="1:12" x14ac:dyDescent="0.25">
      <c r="A94" s="541">
        <v>80</v>
      </c>
      <c r="B94" s="542" t="s">
        <v>1064</v>
      </c>
      <c r="C94" s="543" t="s">
        <v>52</v>
      </c>
      <c r="D94" s="541">
        <v>83</v>
      </c>
      <c r="E94" s="542" t="s">
        <v>782</v>
      </c>
      <c r="F94" s="50"/>
      <c r="G94" s="50"/>
      <c r="H94" s="50"/>
      <c r="I94" s="50"/>
      <c r="J94" s="50"/>
      <c r="K94" s="50"/>
      <c r="L94" s="50"/>
    </row>
    <row r="95" spans="1:12" x14ac:dyDescent="0.25">
      <c r="A95" s="541">
        <v>80</v>
      </c>
      <c r="B95" s="542" t="s">
        <v>1064</v>
      </c>
      <c r="C95" s="543" t="s">
        <v>52</v>
      </c>
      <c r="D95" s="541">
        <v>84</v>
      </c>
      <c r="E95" s="542" t="s">
        <v>783</v>
      </c>
      <c r="F95" s="50"/>
      <c r="G95" s="50"/>
      <c r="H95" s="50"/>
      <c r="I95" s="50"/>
      <c r="J95" s="50"/>
      <c r="K95" s="50"/>
      <c r="L95" s="50"/>
    </row>
    <row r="96" spans="1:12" x14ac:dyDescent="0.25">
      <c r="A96" s="131">
        <v>90</v>
      </c>
      <c r="B96" s="104" t="s">
        <v>44</v>
      </c>
      <c r="C96" s="133" t="s">
        <v>52</v>
      </c>
      <c r="D96" s="134">
        <v>15</v>
      </c>
      <c r="E96" s="118" t="s">
        <v>61</v>
      </c>
      <c r="F96" s="50"/>
      <c r="G96" s="50"/>
      <c r="H96" s="50"/>
      <c r="I96" s="50"/>
      <c r="J96" s="50"/>
      <c r="K96" s="50"/>
      <c r="L96" s="50"/>
    </row>
    <row r="97" spans="1:12" x14ac:dyDescent="0.25">
      <c r="A97" s="131">
        <v>90</v>
      </c>
      <c r="B97" s="104" t="s">
        <v>44</v>
      </c>
      <c r="C97" s="133" t="s">
        <v>52</v>
      </c>
      <c r="D97" s="134">
        <v>21</v>
      </c>
      <c r="E97" s="118" t="s">
        <v>63</v>
      </c>
      <c r="F97" s="50"/>
      <c r="G97" s="50"/>
      <c r="H97" s="50"/>
      <c r="I97" s="50"/>
      <c r="J97" s="50"/>
      <c r="K97" s="50"/>
      <c r="L97" s="50"/>
    </row>
    <row r="98" spans="1:12" x14ac:dyDescent="0.25">
      <c r="A98" s="131">
        <v>90</v>
      </c>
      <c r="B98" s="104" t="s">
        <v>44</v>
      </c>
      <c r="C98" s="133" t="s">
        <v>52</v>
      </c>
      <c r="D98" s="134">
        <v>91</v>
      </c>
      <c r="E98" s="118" t="s">
        <v>74</v>
      </c>
      <c r="F98" s="50"/>
      <c r="G98" s="50"/>
      <c r="H98" s="50"/>
      <c r="I98" s="50"/>
      <c r="J98" s="50"/>
      <c r="K98" s="50"/>
      <c r="L98" s="50"/>
    </row>
    <row r="99" spans="1:12" ht="25.5" x14ac:dyDescent="0.25">
      <c r="A99" s="131">
        <v>90</v>
      </c>
      <c r="B99" s="104" t="s">
        <v>44</v>
      </c>
      <c r="C99" s="133" t="s">
        <v>52</v>
      </c>
      <c r="D99" s="134">
        <v>92</v>
      </c>
      <c r="E99" s="118" t="s">
        <v>75</v>
      </c>
      <c r="F99" s="50"/>
      <c r="G99" s="50"/>
      <c r="H99" s="50"/>
      <c r="I99" s="50"/>
      <c r="J99" s="50"/>
      <c r="K99" s="50"/>
      <c r="L99" s="50"/>
    </row>
    <row r="100" spans="1:12" x14ac:dyDescent="0.25">
      <c r="A100" s="131">
        <v>90</v>
      </c>
      <c r="B100" s="104" t="s">
        <v>44</v>
      </c>
      <c r="C100" s="133" t="s">
        <v>52</v>
      </c>
      <c r="D100" s="134">
        <v>93</v>
      </c>
      <c r="E100" s="118" t="s">
        <v>76</v>
      </c>
      <c r="F100" s="50"/>
      <c r="G100" s="50"/>
      <c r="H100" s="50"/>
      <c r="I100" s="50"/>
      <c r="J100" s="50"/>
      <c r="K100" s="50"/>
      <c r="L100" s="50"/>
    </row>
    <row r="101" spans="1:12" x14ac:dyDescent="0.25">
      <c r="A101" s="541">
        <v>91</v>
      </c>
      <c r="B101" s="542" t="s">
        <v>45</v>
      </c>
      <c r="C101" s="543" t="s">
        <v>52</v>
      </c>
      <c r="D101" s="541">
        <v>15</v>
      </c>
      <c r="E101" s="542" t="s">
        <v>61</v>
      </c>
      <c r="F101" s="50"/>
      <c r="G101" s="50"/>
      <c r="H101" s="50"/>
      <c r="I101" s="50"/>
      <c r="J101" s="50"/>
      <c r="K101" s="50"/>
      <c r="L101" s="50"/>
    </row>
    <row r="102" spans="1:12" x14ac:dyDescent="0.25">
      <c r="A102" s="541">
        <v>91</v>
      </c>
      <c r="B102" s="542" t="s">
        <v>45</v>
      </c>
      <c r="C102" s="543" t="s">
        <v>52</v>
      </c>
      <c r="D102" s="541">
        <v>21</v>
      </c>
      <c r="E102" s="542" t="s">
        <v>63</v>
      </c>
      <c r="F102" s="50"/>
      <c r="G102" s="50"/>
      <c r="H102" s="50"/>
      <c r="I102" s="50"/>
      <c r="J102" s="50"/>
      <c r="K102" s="50"/>
      <c r="L102" s="50"/>
    </row>
    <row r="103" spans="1:12" ht="25.5" x14ac:dyDescent="0.25">
      <c r="A103" s="541">
        <v>91</v>
      </c>
      <c r="B103" s="542" t="s">
        <v>45</v>
      </c>
      <c r="C103" s="543" t="s">
        <v>52</v>
      </c>
      <c r="D103" s="541">
        <v>92</v>
      </c>
      <c r="E103" s="542" t="s">
        <v>75</v>
      </c>
      <c r="F103" s="50"/>
      <c r="G103" s="50"/>
      <c r="H103" s="50"/>
      <c r="I103" s="50"/>
      <c r="J103" s="50"/>
      <c r="K103" s="50"/>
      <c r="L103" s="50"/>
    </row>
    <row r="104" spans="1:12" ht="16.5" thickBot="1" x14ac:dyDescent="0.3">
      <c r="A104" s="541">
        <v>91</v>
      </c>
      <c r="B104" s="542" t="s">
        <v>45</v>
      </c>
      <c r="C104" s="543" t="s">
        <v>52</v>
      </c>
      <c r="D104" s="541">
        <v>93</v>
      </c>
      <c r="E104" s="542" t="s">
        <v>76</v>
      </c>
      <c r="F104" s="50"/>
      <c r="G104" s="50"/>
      <c r="H104" s="50"/>
      <c r="I104" s="50"/>
      <c r="J104" s="50"/>
      <c r="K104" s="50"/>
      <c r="L104" s="50"/>
    </row>
    <row r="105" spans="1:12" ht="51.75" customHeight="1" thickBot="1" x14ac:dyDescent="0.3">
      <c r="A105" s="129" t="s">
        <v>36</v>
      </c>
      <c r="B105" s="130" t="s">
        <v>37</v>
      </c>
      <c r="C105" s="222" t="s">
        <v>38</v>
      </c>
      <c r="D105" s="223" t="s">
        <v>1015</v>
      </c>
      <c r="E105" s="224" t="s">
        <v>60</v>
      </c>
      <c r="F105" s="50"/>
      <c r="G105" s="50"/>
      <c r="H105" s="50"/>
      <c r="I105" s="50"/>
      <c r="J105" s="50"/>
      <c r="K105" s="50"/>
      <c r="L105" s="50"/>
    </row>
    <row r="106" spans="1:12" x14ac:dyDescent="0.25">
      <c r="A106" s="131">
        <v>100</v>
      </c>
      <c r="B106" s="118" t="s">
        <v>1061</v>
      </c>
      <c r="C106" s="133" t="s">
        <v>52</v>
      </c>
      <c r="D106" s="134">
        <v>12</v>
      </c>
      <c r="E106" s="118" t="s">
        <v>62</v>
      </c>
      <c r="F106" s="50"/>
      <c r="G106" s="50"/>
      <c r="H106" s="50"/>
      <c r="I106" s="50"/>
      <c r="J106" s="50"/>
      <c r="K106" s="50"/>
      <c r="L106" s="50"/>
    </row>
    <row r="107" spans="1:12" x14ac:dyDescent="0.25">
      <c r="A107" s="131">
        <v>100</v>
      </c>
      <c r="B107" s="118" t="s">
        <v>1061</v>
      </c>
      <c r="C107" s="133" t="s">
        <v>52</v>
      </c>
      <c r="D107" s="134">
        <v>15</v>
      </c>
      <c r="E107" s="118" t="s">
        <v>61</v>
      </c>
      <c r="F107" s="50"/>
      <c r="G107" s="50"/>
      <c r="H107" s="50"/>
      <c r="I107" s="50"/>
      <c r="J107" s="50"/>
      <c r="K107" s="50"/>
      <c r="L107" s="50"/>
    </row>
    <row r="108" spans="1:12" x14ac:dyDescent="0.25">
      <c r="A108" s="131">
        <v>100</v>
      </c>
      <c r="B108" s="118" t="s">
        <v>1061</v>
      </c>
      <c r="C108" s="133" t="s">
        <v>52</v>
      </c>
      <c r="D108" s="134">
        <v>21</v>
      </c>
      <c r="E108" s="118" t="s">
        <v>63</v>
      </c>
      <c r="F108" s="50"/>
      <c r="G108" s="50"/>
      <c r="H108" s="50"/>
      <c r="I108" s="50"/>
      <c r="J108" s="50"/>
      <c r="K108" s="50"/>
      <c r="L108" s="50"/>
    </row>
    <row r="109" spans="1:12" x14ac:dyDescent="0.25">
      <c r="A109" s="541">
        <v>101</v>
      </c>
      <c r="B109" s="542" t="s">
        <v>1062</v>
      </c>
      <c r="C109" s="543" t="s">
        <v>52</v>
      </c>
      <c r="D109" s="541">
        <v>12</v>
      </c>
      <c r="E109" s="542" t="s">
        <v>62</v>
      </c>
      <c r="F109" s="50"/>
      <c r="G109" s="50"/>
      <c r="H109" s="50"/>
      <c r="I109" s="50"/>
      <c r="J109" s="50"/>
      <c r="K109" s="50"/>
      <c r="L109" s="50"/>
    </row>
    <row r="110" spans="1:12" x14ac:dyDescent="0.25">
      <c r="A110" s="541">
        <v>101</v>
      </c>
      <c r="B110" s="542" t="s">
        <v>1062</v>
      </c>
      <c r="C110" s="543" t="s">
        <v>52</v>
      </c>
      <c r="D110" s="541">
        <v>15</v>
      </c>
      <c r="E110" s="542" t="s">
        <v>61</v>
      </c>
      <c r="F110" s="50"/>
      <c r="G110" s="50"/>
      <c r="H110" s="50"/>
      <c r="I110" s="50"/>
      <c r="J110" s="50"/>
      <c r="K110" s="50"/>
      <c r="L110" s="50"/>
    </row>
    <row r="111" spans="1:12" x14ac:dyDescent="0.25">
      <c r="A111" s="541">
        <v>101</v>
      </c>
      <c r="B111" s="542" t="s">
        <v>1062</v>
      </c>
      <c r="C111" s="543" t="s">
        <v>52</v>
      </c>
      <c r="D111" s="541">
        <v>21</v>
      </c>
      <c r="E111" s="542" t="s">
        <v>63</v>
      </c>
      <c r="F111" s="50"/>
      <c r="G111" s="50"/>
      <c r="H111" s="50"/>
      <c r="I111" s="50"/>
      <c r="J111" s="50"/>
      <c r="K111" s="50"/>
      <c r="L111" s="50"/>
    </row>
    <row r="112" spans="1:12" x14ac:dyDescent="0.25">
      <c r="A112" s="541">
        <v>101</v>
      </c>
      <c r="B112" s="542" t="s">
        <v>50</v>
      </c>
      <c r="C112" s="543" t="s">
        <v>52</v>
      </c>
      <c r="D112" s="541">
        <v>12</v>
      </c>
      <c r="E112" s="542" t="s">
        <v>62</v>
      </c>
      <c r="F112" s="50"/>
      <c r="G112" s="50"/>
      <c r="H112" s="50"/>
      <c r="I112" s="50"/>
      <c r="J112" s="50"/>
      <c r="K112" s="50"/>
      <c r="L112" s="50"/>
    </row>
    <row r="113" spans="1:12" x14ac:dyDescent="0.25">
      <c r="A113" s="541">
        <v>101</v>
      </c>
      <c r="B113" s="542" t="s">
        <v>50</v>
      </c>
      <c r="C113" s="543" t="s">
        <v>52</v>
      </c>
      <c r="D113" s="541">
        <v>15</v>
      </c>
      <c r="E113" s="542" t="s">
        <v>61</v>
      </c>
      <c r="F113" s="50"/>
      <c r="G113" s="50"/>
      <c r="H113" s="50"/>
      <c r="I113" s="50"/>
      <c r="J113" s="50"/>
      <c r="K113" s="50"/>
      <c r="L113" s="50"/>
    </row>
    <row r="114" spans="1:12" x14ac:dyDescent="0.25">
      <c r="A114" s="541">
        <v>101</v>
      </c>
      <c r="B114" s="542" t="s">
        <v>50</v>
      </c>
      <c r="C114" s="543" t="s">
        <v>52</v>
      </c>
      <c r="D114" s="541">
        <v>21</v>
      </c>
      <c r="E114" s="542" t="s">
        <v>63</v>
      </c>
      <c r="F114" s="50"/>
      <c r="G114" s="50"/>
      <c r="H114" s="50"/>
      <c r="I114" s="50"/>
      <c r="J114" s="50"/>
      <c r="K114" s="50"/>
      <c r="L114" s="50"/>
    </row>
    <row r="115" spans="1:12" x14ac:dyDescent="0.25">
      <c r="A115" s="131">
        <v>102</v>
      </c>
      <c r="B115" s="104" t="s">
        <v>46</v>
      </c>
      <c r="C115" s="133" t="s">
        <v>52</v>
      </c>
      <c r="D115" s="134">
        <v>12</v>
      </c>
      <c r="E115" s="118" t="s">
        <v>62</v>
      </c>
      <c r="F115" s="50"/>
      <c r="G115" s="50"/>
      <c r="H115" s="50"/>
      <c r="I115" s="50"/>
      <c r="J115" s="50"/>
      <c r="K115" s="50"/>
      <c r="L115" s="50"/>
    </row>
    <row r="116" spans="1:12" x14ac:dyDescent="0.25">
      <c r="A116" s="131">
        <v>102</v>
      </c>
      <c r="B116" s="104" t="s">
        <v>46</v>
      </c>
      <c r="C116" s="133" t="s">
        <v>52</v>
      </c>
      <c r="D116" s="134">
        <v>15</v>
      </c>
      <c r="E116" s="118" t="s">
        <v>61</v>
      </c>
      <c r="F116" s="50"/>
      <c r="G116" s="50"/>
      <c r="H116" s="50"/>
      <c r="I116" s="50"/>
      <c r="J116" s="50"/>
      <c r="K116" s="50"/>
      <c r="L116" s="50"/>
    </row>
    <row r="117" spans="1:12" x14ac:dyDescent="0.25">
      <c r="A117" s="131">
        <v>102</v>
      </c>
      <c r="B117" s="104" t="s">
        <v>46</v>
      </c>
      <c r="C117" s="133" t="s">
        <v>52</v>
      </c>
      <c r="D117" s="134">
        <v>21</v>
      </c>
      <c r="E117" s="118" t="s">
        <v>63</v>
      </c>
      <c r="F117" s="50"/>
      <c r="G117" s="50"/>
      <c r="H117" s="50"/>
      <c r="I117" s="50"/>
      <c r="J117" s="50"/>
      <c r="K117" s="50"/>
      <c r="L117" s="50"/>
    </row>
    <row r="118" spans="1:12" x14ac:dyDescent="0.25">
      <c r="A118" s="131">
        <v>102</v>
      </c>
      <c r="B118" s="104" t="s">
        <v>46</v>
      </c>
      <c r="C118" s="133" t="s">
        <v>52</v>
      </c>
      <c r="D118" s="134">
        <v>24</v>
      </c>
      <c r="E118" s="118" t="s">
        <v>64</v>
      </c>
      <c r="F118" s="50"/>
      <c r="G118" s="50"/>
      <c r="H118" s="50"/>
      <c r="I118" s="50"/>
      <c r="J118" s="50"/>
      <c r="K118" s="50"/>
      <c r="L118" s="50"/>
    </row>
    <row r="119" spans="1:12" x14ac:dyDescent="0.25">
      <c r="A119" s="541">
        <v>103</v>
      </c>
      <c r="B119" s="542" t="s">
        <v>47</v>
      </c>
      <c r="C119" s="543" t="s">
        <v>52</v>
      </c>
      <c r="D119" s="541">
        <v>12</v>
      </c>
      <c r="E119" s="542" t="s">
        <v>62</v>
      </c>
      <c r="F119" s="50"/>
      <c r="G119" s="50"/>
      <c r="H119" s="50"/>
      <c r="I119" s="50"/>
      <c r="J119" s="50"/>
      <c r="K119" s="50"/>
      <c r="L119" s="50"/>
    </row>
    <row r="120" spans="1:12" x14ac:dyDescent="0.25">
      <c r="A120" s="541">
        <v>103</v>
      </c>
      <c r="B120" s="542" t="s">
        <v>47</v>
      </c>
      <c r="C120" s="543" t="s">
        <v>52</v>
      </c>
      <c r="D120" s="541">
        <v>21</v>
      </c>
      <c r="E120" s="542" t="s">
        <v>63</v>
      </c>
      <c r="F120" s="50"/>
      <c r="G120" s="50"/>
      <c r="H120" s="50"/>
      <c r="I120" s="50"/>
      <c r="J120" s="50"/>
      <c r="K120" s="50"/>
      <c r="L120" s="50"/>
    </row>
    <row r="121" spans="1:12" x14ac:dyDescent="0.25">
      <c r="A121" s="541">
        <v>103</v>
      </c>
      <c r="B121" s="542" t="s">
        <v>48</v>
      </c>
      <c r="C121" s="543" t="s">
        <v>52</v>
      </c>
      <c r="D121" s="541">
        <v>12</v>
      </c>
      <c r="E121" s="542" t="s">
        <v>62</v>
      </c>
      <c r="F121" s="50"/>
      <c r="G121" s="50"/>
      <c r="H121" s="50"/>
      <c r="I121" s="50"/>
      <c r="J121" s="50"/>
      <c r="K121" s="50"/>
      <c r="L121" s="50"/>
    </row>
    <row r="122" spans="1:12" x14ac:dyDescent="0.25">
      <c r="A122" s="541">
        <v>103</v>
      </c>
      <c r="B122" s="542" t="s">
        <v>48</v>
      </c>
      <c r="C122" s="543" t="s">
        <v>52</v>
      </c>
      <c r="D122" s="541">
        <v>21</v>
      </c>
      <c r="E122" s="542" t="s">
        <v>63</v>
      </c>
      <c r="F122" s="50"/>
      <c r="G122" s="50"/>
      <c r="H122" s="50"/>
      <c r="I122" s="50"/>
      <c r="J122" s="50"/>
      <c r="K122" s="50"/>
      <c r="L122" s="50"/>
    </row>
    <row r="123" spans="1:12" x14ac:dyDescent="0.25">
      <c r="A123" s="131">
        <v>104</v>
      </c>
      <c r="B123" s="104" t="s">
        <v>49</v>
      </c>
      <c r="C123" s="100" t="s">
        <v>52</v>
      </c>
      <c r="D123" s="131">
        <v>12</v>
      </c>
      <c r="E123" s="104" t="s">
        <v>62</v>
      </c>
      <c r="F123" s="50"/>
      <c r="G123" s="50"/>
      <c r="H123" s="50"/>
      <c r="I123" s="50"/>
      <c r="J123" s="50"/>
      <c r="K123" s="50"/>
      <c r="L123" s="50"/>
    </row>
    <row r="124" spans="1:12" x14ac:dyDescent="0.25">
      <c r="A124" s="131">
        <v>104</v>
      </c>
      <c r="B124" s="104" t="s">
        <v>49</v>
      </c>
      <c r="C124" s="100" t="s">
        <v>52</v>
      </c>
      <c r="D124" s="131">
        <v>15</v>
      </c>
      <c r="E124" s="104" t="s">
        <v>61</v>
      </c>
      <c r="F124" s="50"/>
      <c r="G124" s="50"/>
      <c r="H124" s="50"/>
      <c r="I124" s="50"/>
      <c r="J124" s="50"/>
      <c r="K124" s="50"/>
      <c r="L124" s="50"/>
    </row>
    <row r="125" spans="1:12" x14ac:dyDescent="0.25">
      <c r="A125" s="131">
        <v>104</v>
      </c>
      <c r="B125" s="104" t="s">
        <v>49</v>
      </c>
      <c r="C125" s="100" t="s">
        <v>52</v>
      </c>
      <c r="D125" s="131">
        <v>21</v>
      </c>
      <c r="E125" s="104" t="s">
        <v>63</v>
      </c>
      <c r="F125" s="50"/>
      <c r="G125" s="50"/>
      <c r="H125" s="50"/>
      <c r="I125" s="50"/>
      <c r="J125" s="50"/>
      <c r="K125" s="50"/>
      <c r="L125" s="50"/>
    </row>
    <row r="126" spans="1:12" x14ac:dyDescent="0.25">
      <c r="A126" s="131">
        <v>104</v>
      </c>
      <c r="B126" s="104" t="s">
        <v>49</v>
      </c>
      <c r="C126" s="100" t="s">
        <v>52</v>
      </c>
      <c r="D126" s="131">
        <v>24</v>
      </c>
      <c r="E126" s="104" t="s">
        <v>64</v>
      </c>
      <c r="F126" s="50"/>
      <c r="G126" s="50"/>
      <c r="H126" s="50"/>
      <c r="I126" s="50"/>
      <c r="J126" s="50"/>
      <c r="K126" s="50"/>
      <c r="L126" s="50"/>
    </row>
    <row r="127" spans="1:12" x14ac:dyDescent="0.25">
      <c r="A127" s="131">
        <v>105</v>
      </c>
      <c r="B127" s="104" t="s">
        <v>51</v>
      </c>
      <c r="C127" s="133" t="s">
        <v>52</v>
      </c>
      <c r="D127" s="134">
        <v>15</v>
      </c>
      <c r="E127" s="118" t="s">
        <v>61</v>
      </c>
      <c r="F127" s="50"/>
      <c r="G127" s="50"/>
      <c r="H127" s="50"/>
      <c r="I127" s="50"/>
      <c r="J127" s="50"/>
      <c r="K127" s="50"/>
      <c r="L127" s="50"/>
    </row>
    <row r="128" spans="1:12" x14ac:dyDescent="0.25">
      <c r="A128" s="131">
        <v>105</v>
      </c>
      <c r="B128" s="104" t="s">
        <v>51</v>
      </c>
      <c r="C128" s="133" t="s">
        <v>52</v>
      </c>
      <c r="D128" s="134">
        <v>21</v>
      </c>
      <c r="E128" s="118" t="s">
        <v>63</v>
      </c>
      <c r="F128" s="50"/>
      <c r="G128" s="50"/>
      <c r="H128" s="50"/>
      <c r="I128" s="50"/>
      <c r="J128" s="50"/>
      <c r="K128" s="50"/>
      <c r="L128" s="50"/>
    </row>
    <row r="129" spans="1:12" ht="25.5" x14ac:dyDescent="0.25">
      <c r="A129" s="131">
        <v>105</v>
      </c>
      <c r="B129" s="104" t="s">
        <v>51</v>
      </c>
      <c r="C129" s="133" t="s">
        <v>52</v>
      </c>
      <c r="D129" s="134">
        <v>71</v>
      </c>
      <c r="E129" s="118" t="s">
        <v>71</v>
      </c>
      <c r="F129" s="50"/>
      <c r="G129" s="50"/>
      <c r="H129" s="50"/>
      <c r="I129" s="50"/>
      <c r="J129" s="50"/>
      <c r="K129" s="50"/>
      <c r="L129" s="50"/>
    </row>
    <row r="130" spans="1:12" ht="25.5" x14ac:dyDescent="0.25">
      <c r="A130" s="131">
        <v>105</v>
      </c>
      <c r="B130" s="104" t="s">
        <v>51</v>
      </c>
      <c r="C130" s="133" t="s">
        <v>52</v>
      </c>
      <c r="D130" s="134">
        <v>81</v>
      </c>
      <c r="E130" s="118" t="s">
        <v>780</v>
      </c>
      <c r="F130" s="50"/>
      <c r="G130" s="50"/>
      <c r="H130" s="50"/>
      <c r="I130" s="50"/>
      <c r="J130" s="50"/>
      <c r="K130" s="50"/>
      <c r="L130" s="50"/>
    </row>
    <row r="131" spans="1:12" ht="25.5" customHeight="1" x14ac:dyDescent="0.25">
      <c r="A131" s="131">
        <v>700</v>
      </c>
      <c r="B131" s="320" t="s">
        <v>29</v>
      </c>
      <c r="C131" s="322"/>
      <c r="D131" s="323"/>
      <c r="E131" s="324"/>
      <c r="F131" s="50"/>
      <c r="G131" s="50"/>
      <c r="H131" s="50"/>
      <c r="I131" s="50"/>
      <c r="J131" s="50"/>
      <c r="K131" s="50"/>
      <c r="L131" s="50"/>
    </row>
    <row r="132" spans="1:12" x14ac:dyDescent="0.25">
      <c r="A132" s="131">
        <v>701</v>
      </c>
      <c r="B132" s="132" t="s">
        <v>30</v>
      </c>
      <c r="C132" s="325"/>
      <c r="D132" s="319"/>
      <c r="E132" s="326"/>
      <c r="F132" s="50"/>
      <c r="G132" s="50"/>
      <c r="H132" s="50"/>
      <c r="I132" s="50"/>
      <c r="J132" s="50"/>
      <c r="K132" s="50"/>
      <c r="L132" s="50"/>
    </row>
    <row r="133" spans="1:12" x14ac:dyDescent="0.25">
      <c r="A133" s="131">
        <v>800</v>
      </c>
      <c r="B133" s="132" t="s">
        <v>27</v>
      </c>
      <c r="C133" s="325"/>
      <c r="D133" s="319"/>
      <c r="E133" s="326"/>
      <c r="F133" s="50"/>
      <c r="G133" s="50"/>
      <c r="H133" s="50"/>
      <c r="I133" s="50"/>
      <c r="J133" s="50"/>
      <c r="K133" s="50"/>
      <c r="L133" s="50"/>
    </row>
    <row r="134" spans="1:12" x14ac:dyDescent="0.25">
      <c r="A134" s="131">
        <v>801</v>
      </c>
      <c r="B134" s="321" t="s">
        <v>207</v>
      </c>
      <c r="C134" s="327"/>
      <c r="D134" s="328"/>
      <c r="E134" s="329"/>
      <c r="F134" s="50"/>
      <c r="G134" s="50"/>
      <c r="H134" s="50"/>
      <c r="I134" s="50"/>
      <c r="J134" s="50"/>
      <c r="K134" s="50"/>
      <c r="L134" s="50"/>
    </row>
    <row r="135" spans="1:12" x14ac:dyDescent="0.25">
      <c r="A135" s="131">
        <v>900</v>
      </c>
      <c r="B135" s="104" t="s">
        <v>33</v>
      </c>
      <c r="C135" s="133" t="s">
        <v>52</v>
      </c>
      <c r="D135" s="134">
        <v>15</v>
      </c>
      <c r="E135" s="118" t="s">
        <v>61</v>
      </c>
      <c r="F135" s="50"/>
      <c r="G135" s="50"/>
      <c r="H135" s="50"/>
      <c r="I135" s="50"/>
      <c r="J135" s="50"/>
      <c r="K135" s="50"/>
      <c r="L135" s="50"/>
    </row>
    <row r="136" spans="1:12" x14ac:dyDescent="0.25">
      <c r="A136" s="131">
        <v>900</v>
      </c>
      <c r="B136" s="104" t="s">
        <v>33</v>
      </c>
      <c r="C136" s="133" t="s">
        <v>52</v>
      </c>
      <c r="D136" s="134">
        <v>21</v>
      </c>
      <c r="E136" s="118" t="s">
        <v>63</v>
      </c>
      <c r="F136" s="50"/>
      <c r="G136" s="50"/>
      <c r="H136" s="50"/>
      <c r="I136" s="50"/>
      <c r="J136" s="50"/>
      <c r="K136" s="50"/>
      <c r="L136" s="50"/>
    </row>
    <row r="137" spans="1:12" x14ac:dyDescent="0.25">
      <c r="A137" s="131">
        <v>900</v>
      </c>
      <c r="B137" s="104" t="s">
        <v>33</v>
      </c>
      <c r="C137" s="133" t="s">
        <v>52</v>
      </c>
      <c r="D137" s="134">
        <v>23</v>
      </c>
      <c r="E137" s="118" t="s">
        <v>58</v>
      </c>
      <c r="F137" s="50"/>
      <c r="G137" s="50"/>
      <c r="H137" s="50"/>
      <c r="I137" s="50"/>
      <c r="J137" s="50"/>
      <c r="K137" s="50"/>
      <c r="L137" s="50"/>
    </row>
    <row r="138" spans="1:12" x14ac:dyDescent="0.25">
      <c r="A138" s="131">
        <v>900</v>
      </c>
      <c r="B138" s="104" t="s">
        <v>34</v>
      </c>
      <c r="C138" s="133" t="s">
        <v>52</v>
      </c>
      <c r="D138" s="134">
        <v>15</v>
      </c>
      <c r="E138" s="118" t="s">
        <v>61</v>
      </c>
      <c r="F138" s="50"/>
      <c r="G138" s="50"/>
      <c r="H138" s="50"/>
      <c r="I138" s="50"/>
      <c r="J138" s="50"/>
      <c r="K138" s="50"/>
      <c r="L138" s="50"/>
    </row>
    <row r="139" spans="1:12" x14ac:dyDescent="0.25">
      <c r="A139" s="131">
        <v>900</v>
      </c>
      <c r="B139" s="104" t="s">
        <v>34</v>
      </c>
      <c r="C139" s="133" t="s">
        <v>52</v>
      </c>
      <c r="D139" s="134">
        <v>21</v>
      </c>
      <c r="E139" s="118" t="s">
        <v>63</v>
      </c>
      <c r="F139" s="50"/>
      <c r="G139" s="50"/>
      <c r="H139" s="50"/>
      <c r="I139" s="50"/>
      <c r="J139" s="50"/>
      <c r="K139" s="50"/>
      <c r="L139" s="50"/>
    </row>
    <row r="140" spans="1:12" ht="16.5" thickBot="1" x14ac:dyDescent="0.3">
      <c r="A140" s="131">
        <v>900</v>
      </c>
      <c r="B140" s="104" t="s">
        <v>34</v>
      </c>
      <c r="C140" s="133" t="s">
        <v>52</v>
      </c>
      <c r="D140" s="134">
        <v>23</v>
      </c>
      <c r="E140" s="118" t="s">
        <v>58</v>
      </c>
      <c r="F140" s="50"/>
      <c r="G140" s="50"/>
      <c r="H140" s="50"/>
      <c r="I140" s="50"/>
      <c r="J140" s="50"/>
      <c r="K140" s="50"/>
      <c r="L140" s="50"/>
    </row>
    <row r="141" spans="1:12" ht="36.75" thickBot="1" x14ac:dyDescent="0.3">
      <c r="A141" s="136" t="s">
        <v>36</v>
      </c>
      <c r="B141" s="772" t="s">
        <v>173</v>
      </c>
      <c r="C141" s="773"/>
      <c r="D141" s="773"/>
      <c r="E141" s="774"/>
      <c r="F141" s="50"/>
      <c r="G141" s="50"/>
      <c r="H141" s="50"/>
      <c r="I141" s="50"/>
      <c r="J141" s="50"/>
      <c r="K141" s="50"/>
      <c r="L141" s="50"/>
    </row>
    <row r="142" spans="1:12" ht="23.25" customHeight="1" x14ac:dyDescent="0.25">
      <c r="A142" s="137">
        <v>201</v>
      </c>
      <c r="B142" s="775" t="s">
        <v>213</v>
      </c>
      <c r="C142" s="776"/>
      <c r="D142" s="776"/>
      <c r="E142" s="777"/>
      <c r="F142" s="50"/>
      <c r="G142" s="50"/>
      <c r="H142" s="50"/>
      <c r="I142" s="50"/>
      <c r="J142" s="50"/>
      <c r="K142" s="50"/>
      <c r="L142" s="50"/>
    </row>
    <row r="143" spans="1:12" ht="33.75" customHeight="1" x14ac:dyDescent="0.25">
      <c r="A143" s="131">
        <v>202</v>
      </c>
      <c r="B143" s="778" t="s">
        <v>209</v>
      </c>
      <c r="C143" s="778"/>
      <c r="D143" s="778"/>
      <c r="E143" s="778"/>
      <c r="F143" s="50"/>
      <c r="G143" s="50"/>
      <c r="H143" s="50"/>
      <c r="I143" s="50"/>
      <c r="J143" s="50"/>
      <c r="K143" s="50"/>
      <c r="L143" s="50"/>
    </row>
    <row r="144" spans="1:12" x14ac:dyDescent="0.25">
      <c r="A144" s="131">
        <v>203</v>
      </c>
      <c r="B144" s="778" t="s">
        <v>205</v>
      </c>
      <c r="C144" s="778"/>
      <c r="D144" s="778"/>
      <c r="E144" s="778"/>
      <c r="F144" s="50"/>
      <c r="G144" s="50"/>
      <c r="H144" s="50"/>
      <c r="I144" s="50"/>
      <c r="J144" s="50"/>
      <c r="K144" s="50"/>
      <c r="L144" s="50"/>
    </row>
    <row r="145" spans="1:12" ht="35.25" customHeight="1" x14ac:dyDescent="0.25">
      <c r="A145" s="131">
        <v>204</v>
      </c>
      <c r="B145" s="778" t="s">
        <v>206</v>
      </c>
      <c r="C145" s="778"/>
      <c r="D145" s="778"/>
      <c r="E145" s="778"/>
      <c r="F145" s="50"/>
      <c r="G145" s="50"/>
      <c r="H145" s="50"/>
      <c r="I145" s="50"/>
      <c r="J145" s="50"/>
      <c r="K145" s="50"/>
      <c r="L145" s="50"/>
    </row>
    <row r="146" spans="1:12" x14ac:dyDescent="0.25">
      <c r="A146" s="131">
        <v>205</v>
      </c>
      <c r="B146" s="778" t="s">
        <v>101</v>
      </c>
      <c r="C146" s="778"/>
      <c r="D146" s="778"/>
      <c r="E146" s="778"/>
      <c r="F146" s="50"/>
      <c r="G146" s="50"/>
      <c r="H146" s="50"/>
      <c r="I146" s="50"/>
      <c r="J146" s="50"/>
      <c r="K146" s="50"/>
      <c r="L146" s="50"/>
    </row>
    <row r="147" spans="1:12" x14ac:dyDescent="0.25">
      <c r="A147" s="131">
        <v>206</v>
      </c>
      <c r="B147" s="778" t="s">
        <v>162</v>
      </c>
      <c r="C147" s="778"/>
      <c r="D147" s="778"/>
      <c r="E147" s="778"/>
      <c r="F147" s="50"/>
      <c r="G147" s="50"/>
      <c r="H147" s="50"/>
      <c r="I147" s="50"/>
      <c r="J147" s="50"/>
      <c r="K147" s="50"/>
      <c r="L147" s="50"/>
    </row>
    <row r="148" spans="1:12" x14ac:dyDescent="0.25">
      <c r="A148" s="131">
        <v>207</v>
      </c>
      <c r="B148" s="778" t="s">
        <v>106</v>
      </c>
      <c r="C148" s="778"/>
      <c r="D148" s="778"/>
      <c r="E148" s="778"/>
      <c r="F148" s="50"/>
      <c r="G148" s="50"/>
      <c r="H148" s="50"/>
      <c r="I148" s="50"/>
      <c r="J148" s="50"/>
      <c r="K148" s="50"/>
      <c r="L148" s="50"/>
    </row>
    <row r="149" spans="1:12" x14ac:dyDescent="0.25">
      <c r="A149" s="131">
        <v>208</v>
      </c>
      <c r="B149" s="778" t="s">
        <v>156</v>
      </c>
      <c r="C149" s="778"/>
      <c r="D149" s="778"/>
      <c r="E149" s="778"/>
      <c r="F149" s="50"/>
      <c r="G149" s="50"/>
      <c r="H149" s="50"/>
      <c r="I149" s="50"/>
      <c r="J149" s="50"/>
      <c r="K149" s="50"/>
      <c r="L149" s="50"/>
    </row>
    <row r="150" spans="1:12" x14ac:dyDescent="0.25">
      <c r="A150" s="131">
        <v>209</v>
      </c>
      <c r="B150" s="778" t="s">
        <v>157</v>
      </c>
      <c r="C150" s="778"/>
      <c r="D150" s="778"/>
      <c r="E150" s="778"/>
      <c r="F150" s="50"/>
      <c r="G150" s="50"/>
      <c r="H150" s="50"/>
      <c r="I150" s="50"/>
      <c r="J150" s="50"/>
      <c r="K150" s="50"/>
      <c r="L150" s="50"/>
    </row>
    <row r="151" spans="1:12" x14ac:dyDescent="0.25">
      <c r="A151" s="131">
        <v>210</v>
      </c>
      <c r="B151" s="778" t="s">
        <v>158</v>
      </c>
      <c r="C151" s="778"/>
      <c r="D151" s="778"/>
      <c r="E151" s="778"/>
      <c r="F151" s="50"/>
      <c r="G151" s="50"/>
      <c r="H151" s="50"/>
      <c r="I151" s="50"/>
      <c r="J151" s="50"/>
      <c r="K151" s="50"/>
      <c r="L151" s="50"/>
    </row>
    <row r="152" spans="1:12" x14ac:dyDescent="0.25">
      <c r="A152" s="131">
        <v>211</v>
      </c>
      <c r="B152" s="778" t="s">
        <v>159</v>
      </c>
      <c r="C152" s="778"/>
      <c r="D152" s="778"/>
      <c r="E152" s="778"/>
      <c r="F152" s="50"/>
      <c r="G152" s="50"/>
      <c r="H152" s="50"/>
      <c r="I152" s="50"/>
      <c r="J152" s="50"/>
      <c r="K152" s="50"/>
      <c r="L152" s="50"/>
    </row>
    <row r="153" spans="1:12" ht="16.5" thickBot="1" x14ac:dyDescent="0.3">
      <c r="A153" s="131">
        <v>212</v>
      </c>
      <c r="B153" s="778" t="s">
        <v>102</v>
      </c>
      <c r="C153" s="778"/>
      <c r="D153" s="778"/>
      <c r="E153" s="778"/>
      <c r="F153" s="50"/>
      <c r="G153" s="50"/>
      <c r="H153" s="50"/>
      <c r="I153" s="50"/>
      <c r="J153" s="50"/>
      <c r="K153" s="50"/>
      <c r="L153" s="50"/>
    </row>
    <row r="154" spans="1:12" ht="36.75" thickBot="1" x14ac:dyDescent="0.3">
      <c r="A154" s="136" t="s">
        <v>36</v>
      </c>
      <c r="B154" s="772" t="s">
        <v>172</v>
      </c>
      <c r="C154" s="773"/>
      <c r="D154" s="773"/>
      <c r="E154" s="774"/>
      <c r="F154" s="50"/>
      <c r="G154" s="50"/>
      <c r="H154" s="50"/>
      <c r="I154" s="50"/>
      <c r="J154" s="50"/>
      <c r="K154" s="50"/>
      <c r="L154" s="50"/>
    </row>
    <row r="155" spans="1:12" x14ac:dyDescent="0.25">
      <c r="A155" s="131">
        <v>301</v>
      </c>
      <c r="B155" s="778" t="s">
        <v>97</v>
      </c>
      <c r="C155" s="778"/>
      <c r="D155" s="778"/>
      <c r="E155" s="778"/>
      <c r="F155" s="50"/>
      <c r="G155" s="50"/>
      <c r="H155" s="50"/>
      <c r="I155" s="50"/>
      <c r="J155" s="50"/>
      <c r="K155" s="50"/>
      <c r="L155" s="50"/>
    </row>
    <row r="156" spans="1:12" x14ac:dyDescent="0.25">
      <c r="A156" s="131">
        <v>302</v>
      </c>
      <c r="B156" s="778" t="s">
        <v>96</v>
      </c>
      <c r="C156" s="778"/>
      <c r="D156" s="778"/>
      <c r="E156" s="778"/>
      <c r="F156" s="50"/>
      <c r="G156" s="50"/>
      <c r="H156" s="50"/>
      <c r="I156" s="50"/>
      <c r="J156" s="50"/>
      <c r="K156" s="50"/>
      <c r="L156" s="50"/>
    </row>
    <row r="157" spans="1:12" x14ac:dyDescent="0.25">
      <c r="A157" s="131">
        <v>303</v>
      </c>
      <c r="B157" s="778" t="s">
        <v>98</v>
      </c>
      <c r="C157" s="778"/>
      <c r="D157" s="778"/>
      <c r="E157" s="778"/>
      <c r="F157" s="50"/>
      <c r="G157" s="50"/>
      <c r="H157" s="50"/>
      <c r="I157" s="50"/>
      <c r="J157" s="50"/>
      <c r="K157" s="50"/>
      <c r="L157" s="50"/>
    </row>
    <row r="158" spans="1:12" x14ac:dyDescent="0.25">
      <c r="A158" s="131">
        <v>304</v>
      </c>
      <c r="B158" s="778" t="s">
        <v>99</v>
      </c>
      <c r="C158" s="778"/>
      <c r="D158" s="778"/>
      <c r="E158" s="778"/>
      <c r="F158" s="50"/>
      <c r="G158" s="50"/>
      <c r="H158" s="50"/>
      <c r="I158" s="50"/>
      <c r="J158" s="50"/>
      <c r="K158" s="50"/>
      <c r="L158" s="50"/>
    </row>
    <row r="159" spans="1:12" x14ac:dyDescent="0.25">
      <c r="A159" s="131">
        <v>305</v>
      </c>
      <c r="B159" s="778" t="s">
        <v>100</v>
      </c>
      <c r="C159" s="778"/>
      <c r="D159" s="778"/>
      <c r="E159" s="778"/>
      <c r="F159" s="50"/>
      <c r="G159" s="50"/>
      <c r="H159" s="50"/>
      <c r="I159" s="50"/>
      <c r="J159" s="50"/>
      <c r="K159" s="50"/>
      <c r="L159" s="50"/>
    </row>
    <row r="160" spans="1:12" x14ac:dyDescent="0.25">
      <c r="A160" s="131">
        <v>306</v>
      </c>
      <c r="B160" s="778" t="s">
        <v>153</v>
      </c>
      <c r="C160" s="778"/>
      <c r="D160" s="778"/>
      <c r="E160" s="778"/>
      <c r="F160" s="50"/>
      <c r="G160" s="50"/>
      <c r="H160" s="50"/>
      <c r="I160" s="50"/>
      <c r="J160" s="50"/>
      <c r="K160" s="50"/>
      <c r="L160" s="50"/>
    </row>
    <row r="161" spans="1:12" x14ac:dyDescent="0.25">
      <c r="A161" s="131">
        <v>307</v>
      </c>
      <c r="B161" s="778" t="s">
        <v>154</v>
      </c>
      <c r="C161" s="778"/>
      <c r="D161" s="778"/>
      <c r="E161" s="778"/>
      <c r="F161" s="50"/>
      <c r="G161" s="50"/>
      <c r="H161" s="50"/>
      <c r="I161" s="50"/>
      <c r="J161" s="50"/>
      <c r="K161" s="50"/>
      <c r="L161" s="50"/>
    </row>
    <row r="162" spans="1:12" x14ac:dyDescent="0.25">
      <c r="A162" s="131">
        <v>308</v>
      </c>
      <c r="B162" s="778" t="s">
        <v>155</v>
      </c>
      <c r="C162" s="778"/>
      <c r="D162" s="778"/>
      <c r="E162" s="778"/>
      <c r="F162" s="50"/>
      <c r="G162" s="50"/>
      <c r="H162" s="50"/>
      <c r="I162" s="50"/>
      <c r="J162" s="50"/>
      <c r="K162" s="50"/>
      <c r="L162" s="50"/>
    </row>
    <row r="163" spans="1:12" x14ac:dyDescent="0.25">
      <c r="A163" s="131">
        <v>309</v>
      </c>
      <c r="B163" s="778" t="s">
        <v>103</v>
      </c>
      <c r="C163" s="778"/>
      <c r="D163" s="778"/>
      <c r="E163" s="778"/>
      <c r="F163" s="50"/>
      <c r="G163" s="50"/>
      <c r="H163" s="50"/>
      <c r="I163" s="50"/>
      <c r="J163" s="50"/>
      <c r="K163" s="50"/>
      <c r="L163" s="50"/>
    </row>
    <row r="164" spans="1:12" x14ac:dyDescent="0.25">
      <c r="A164" s="131">
        <v>310</v>
      </c>
      <c r="B164" s="778" t="s">
        <v>104</v>
      </c>
      <c r="C164" s="778"/>
      <c r="D164" s="778"/>
      <c r="E164" s="778"/>
      <c r="F164" s="50"/>
      <c r="G164" s="50"/>
      <c r="H164" s="50"/>
      <c r="I164" s="50"/>
      <c r="J164" s="50"/>
      <c r="K164" s="50"/>
      <c r="L164" s="50"/>
    </row>
    <row r="165" spans="1:12" x14ac:dyDescent="0.25">
      <c r="A165" s="131">
        <v>311</v>
      </c>
      <c r="B165" s="778" t="s">
        <v>105</v>
      </c>
      <c r="C165" s="778"/>
      <c r="D165" s="778"/>
      <c r="E165" s="778"/>
      <c r="F165" s="50"/>
      <c r="G165" s="50"/>
      <c r="H165" s="50"/>
      <c r="I165" s="50"/>
      <c r="J165" s="50"/>
      <c r="K165" s="50"/>
      <c r="L165" s="50"/>
    </row>
    <row r="166" spans="1:12" x14ac:dyDescent="0.25">
      <c r="A166" s="131">
        <v>312</v>
      </c>
      <c r="B166" s="778" t="s">
        <v>163</v>
      </c>
      <c r="C166" s="778"/>
      <c r="D166" s="778"/>
      <c r="E166" s="778"/>
      <c r="F166" s="50"/>
      <c r="G166" s="50"/>
      <c r="H166" s="50"/>
      <c r="I166" s="50"/>
      <c r="J166" s="50"/>
      <c r="K166" s="50"/>
      <c r="L166" s="50"/>
    </row>
    <row r="167" spans="1:12" x14ac:dyDescent="0.25">
      <c r="A167" s="131">
        <v>313</v>
      </c>
      <c r="B167" s="778" t="s">
        <v>107</v>
      </c>
      <c r="C167" s="778"/>
      <c r="D167" s="778"/>
      <c r="E167" s="778"/>
      <c r="F167" s="50"/>
      <c r="G167" s="50"/>
      <c r="H167" s="50"/>
      <c r="I167" s="50"/>
      <c r="J167" s="50"/>
      <c r="K167" s="50"/>
      <c r="L167" s="50"/>
    </row>
    <row r="168" spans="1:12" x14ac:dyDescent="0.25">
      <c r="A168" s="131">
        <v>314</v>
      </c>
      <c r="B168" s="778" t="s">
        <v>108</v>
      </c>
      <c r="C168" s="778"/>
      <c r="D168" s="778"/>
      <c r="E168" s="778"/>
      <c r="F168" s="50"/>
      <c r="G168" s="50"/>
      <c r="H168" s="50"/>
      <c r="I168" s="50"/>
      <c r="J168" s="50"/>
      <c r="K168" s="50"/>
      <c r="L168" s="50"/>
    </row>
    <row r="169" spans="1:12" x14ac:dyDescent="0.25">
      <c r="A169" s="131">
        <v>315</v>
      </c>
      <c r="B169" s="778" t="s">
        <v>152</v>
      </c>
      <c r="C169" s="778"/>
      <c r="D169" s="778"/>
      <c r="E169" s="778"/>
      <c r="F169" s="50"/>
      <c r="G169" s="50"/>
      <c r="H169" s="50"/>
      <c r="I169" s="50"/>
      <c r="J169" s="50"/>
      <c r="K169" s="50"/>
      <c r="L169" s="50"/>
    </row>
    <row r="170" spans="1:12" x14ac:dyDescent="0.25">
      <c r="A170" s="131">
        <v>316</v>
      </c>
      <c r="B170" s="778" t="s">
        <v>160</v>
      </c>
      <c r="C170" s="778"/>
      <c r="D170" s="778"/>
      <c r="E170" s="778"/>
      <c r="F170" s="50"/>
      <c r="G170" s="50"/>
      <c r="H170" s="50"/>
      <c r="I170" s="50"/>
      <c r="J170" s="50"/>
      <c r="K170" s="50"/>
      <c r="L170" s="50"/>
    </row>
    <row r="171" spans="1:12" x14ac:dyDescent="0.25">
      <c r="A171" s="131">
        <v>317</v>
      </c>
      <c r="B171" s="778" t="s">
        <v>161</v>
      </c>
      <c r="C171" s="778"/>
      <c r="D171" s="778"/>
      <c r="E171" s="778"/>
      <c r="F171" s="50"/>
      <c r="G171" s="50"/>
      <c r="H171" s="50"/>
      <c r="I171" s="50"/>
      <c r="J171" s="50"/>
      <c r="K171" s="50"/>
      <c r="L171" s="50"/>
    </row>
    <row r="172" spans="1:12" x14ac:dyDescent="0.25">
      <c r="A172" s="131">
        <v>318</v>
      </c>
      <c r="B172" s="778" t="s">
        <v>174</v>
      </c>
      <c r="C172" s="778"/>
      <c r="D172" s="778"/>
      <c r="E172" s="778"/>
      <c r="F172" s="50"/>
      <c r="G172" s="50"/>
      <c r="H172" s="50"/>
      <c r="I172" s="50"/>
      <c r="J172" s="50"/>
      <c r="K172" s="50"/>
      <c r="L172" s="50"/>
    </row>
    <row r="173" spans="1:12" x14ac:dyDescent="0.25">
      <c r="A173" s="131">
        <v>319</v>
      </c>
      <c r="B173" s="778" t="s">
        <v>1063</v>
      </c>
      <c r="C173" s="778"/>
      <c r="D173" s="778"/>
      <c r="E173" s="778"/>
      <c r="F173" s="50"/>
      <c r="G173" s="50"/>
      <c r="H173" s="50"/>
      <c r="I173" s="50"/>
      <c r="J173" s="50"/>
      <c r="K173" s="50"/>
      <c r="L173" s="50"/>
    </row>
    <row r="174" spans="1:12" x14ac:dyDescent="0.25">
      <c r="A174" s="101">
        <v>320</v>
      </c>
      <c r="B174" s="778" t="s">
        <v>540</v>
      </c>
      <c r="C174" s="778"/>
      <c r="D174" s="778"/>
      <c r="E174" s="778"/>
      <c r="F174" s="50"/>
      <c r="G174" s="50"/>
      <c r="H174" s="50"/>
      <c r="I174" s="50"/>
      <c r="J174" s="50"/>
      <c r="K174" s="50"/>
      <c r="L174" s="50"/>
    </row>
    <row r="175" spans="1:12" x14ac:dyDescent="0.25">
      <c r="C175" s="50"/>
      <c r="D175" s="50"/>
      <c r="E175" s="50"/>
      <c r="F175" s="50"/>
      <c r="G175" s="50"/>
      <c r="H175" s="50"/>
      <c r="I175" s="50"/>
      <c r="J175" s="50"/>
      <c r="K175" s="50"/>
      <c r="L175" s="50"/>
    </row>
    <row r="176" spans="1:12" x14ac:dyDescent="0.25">
      <c r="C176" s="50"/>
      <c r="D176" s="50"/>
      <c r="E176" s="50"/>
      <c r="F176" s="50"/>
      <c r="G176" s="50"/>
      <c r="H176" s="50"/>
      <c r="I176" s="50"/>
      <c r="J176" s="50"/>
      <c r="K176" s="50"/>
      <c r="L176" s="50"/>
    </row>
    <row r="177" spans="3:12" x14ac:dyDescent="0.25">
      <c r="C177" s="50"/>
      <c r="D177" s="50"/>
      <c r="E177" s="50"/>
      <c r="F177" s="50"/>
      <c r="G177" s="50"/>
      <c r="H177" s="50"/>
      <c r="I177" s="50"/>
      <c r="J177" s="50"/>
      <c r="K177" s="50"/>
      <c r="L177" s="50"/>
    </row>
    <row r="178" spans="3:12" x14ac:dyDescent="0.25">
      <c r="C178" s="50"/>
      <c r="D178" s="50"/>
      <c r="E178" s="50"/>
      <c r="F178" s="50"/>
      <c r="G178" s="50"/>
      <c r="H178" s="50"/>
      <c r="I178" s="50"/>
      <c r="J178" s="50"/>
      <c r="K178" s="50"/>
      <c r="L178" s="50"/>
    </row>
    <row r="179" spans="3:12" x14ac:dyDescent="0.25">
      <c r="C179" s="50"/>
      <c r="D179" s="50"/>
      <c r="E179" s="50"/>
      <c r="F179" s="50"/>
      <c r="G179" s="50"/>
      <c r="H179" s="50"/>
      <c r="I179" s="50"/>
      <c r="J179" s="50"/>
      <c r="K179" s="50"/>
      <c r="L179" s="50"/>
    </row>
    <row r="180" spans="3:12" x14ac:dyDescent="0.25">
      <c r="C180" s="50"/>
      <c r="D180" s="50"/>
      <c r="E180" s="50"/>
      <c r="F180" s="50"/>
      <c r="G180" s="50"/>
      <c r="H180" s="50"/>
      <c r="I180" s="50"/>
      <c r="J180" s="50"/>
      <c r="K180" s="50"/>
      <c r="L180" s="50"/>
    </row>
    <row r="181" spans="3:12" x14ac:dyDescent="0.25">
      <c r="C181" s="50"/>
      <c r="D181" s="50"/>
      <c r="E181" s="50"/>
      <c r="F181" s="50"/>
      <c r="G181" s="50"/>
      <c r="H181" s="50"/>
      <c r="I181" s="50"/>
      <c r="J181" s="50"/>
      <c r="K181" s="50"/>
      <c r="L181" s="50"/>
    </row>
    <row r="182" spans="3:12" x14ac:dyDescent="0.25">
      <c r="C182" s="50"/>
      <c r="D182" s="50"/>
      <c r="E182" s="50"/>
      <c r="F182" s="50"/>
      <c r="G182" s="50"/>
      <c r="H182" s="50"/>
      <c r="I182" s="50"/>
      <c r="J182" s="50"/>
      <c r="K182" s="50"/>
      <c r="L182" s="50"/>
    </row>
    <row r="183" spans="3:12" x14ac:dyDescent="0.25">
      <c r="C183" s="50"/>
      <c r="D183" s="50"/>
      <c r="E183" s="50"/>
      <c r="F183" s="50"/>
      <c r="G183" s="50"/>
      <c r="H183" s="50"/>
      <c r="I183" s="50"/>
      <c r="J183" s="50"/>
      <c r="K183" s="50"/>
      <c r="L183" s="50"/>
    </row>
    <row r="184" spans="3:12" x14ac:dyDescent="0.25">
      <c r="C184" s="50"/>
      <c r="D184" s="50"/>
      <c r="E184" s="50"/>
      <c r="F184" s="50"/>
      <c r="G184" s="50"/>
      <c r="H184" s="50"/>
      <c r="I184" s="50"/>
      <c r="J184" s="50"/>
      <c r="K184" s="50"/>
      <c r="L184" s="50"/>
    </row>
    <row r="185" spans="3:12" x14ac:dyDescent="0.25">
      <c r="C185" s="50"/>
      <c r="D185" s="50"/>
      <c r="E185" s="50"/>
      <c r="F185" s="50"/>
      <c r="G185" s="50"/>
      <c r="H185" s="50"/>
      <c r="I185" s="50"/>
      <c r="J185" s="50"/>
      <c r="K185" s="50"/>
      <c r="L185" s="50"/>
    </row>
    <row r="186" spans="3:12" x14ac:dyDescent="0.25">
      <c r="C186" s="50"/>
      <c r="D186" s="50"/>
      <c r="E186" s="50"/>
      <c r="F186" s="50"/>
      <c r="G186" s="50"/>
      <c r="H186" s="50"/>
      <c r="I186" s="50"/>
      <c r="J186" s="50"/>
      <c r="K186" s="50"/>
      <c r="L186" s="50"/>
    </row>
    <row r="187" spans="3:12" x14ac:dyDescent="0.25">
      <c r="C187" s="50"/>
      <c r="D187" s="50"/>
      <c r="E187" s="50"/>
      <c r="F187" s="50"/>
      <c r="G187" s="50"/>
      <c r="H187" s="50"/>
      <c r="I187" s="50"/>
      <c r="J187" s="50"/>
      <c r="K187" s="50"/>
      <c r="L187" s="50"/>
    </row>
    <row r="188" spans="3:12" x14ac:dyDescent="0.25">
      <c r="C188" s="50"/>
      <c r="D188" s="50"/>
      <c r="E188" s="50"/>
      <c r="F188" s="50"/>
      <c r="G188" s="50"/>
      <c r="H188" s="50"/>
      <c r="I188" s="50"/>
      <c r="J188" s="50"/>
      <c r="K188" s="50"/>
      <c r="L188" s="50"/>
    </row>
    <row r="189" spans="3:12" x14ac:dyDescent="0.25">
      <c r="C189" s="50"/>
      <c r="D189" s="50"/>
      <c r="E189" s="50"/>
      <c r="F189" s="50"/>
      <c r="G189" s="50"/>
      <c r="H189" s="50"/>
      <c r="I189" s="50"/>
      <c r="J189" s="50"/>
      <c r="K189" s="50"/>
      <c r="L189" s="50"/>
    </row>
    <row r="190" spans="3:12" x14ac:dyDescent="0.25">
      <c r="C190" s="50"/>
      <c r="D190" s="50"/>
      <c r="E190" s="50"/>
      <c r="F190" s="50"/>
      <c r="G190" s="50"/>
      <c r="H190" s="50"/>
      <c r="I190" s="50"/>
      <c r="J190" s="50"/>
      <c r="K190" s="50"/>
      <c r="L190" s="50"/>
    </row>
    <row r="191" spans="3:12" x14ac:dyDescent="0.25">
      <c r="C191" s="50"/>
      <c r="D191" s="50"/>
      <c r="E191" s="50"/>
      <c r="F191" s="50"/>
      <c r="G191" s="50"/>
      <c r="H191" s="50"/>
      <c r="I191" s="50"/>
      <c r="J191" s="50"/>
      <c r="K191" s="50"/>
      <c r="L191" s="50"/>
    </row>
  </sheetData>
  <sheetProtection password="D13B" sheet="1" objects="1" scenarios="1"/>
  <mergeCells count="34">
    <mergeCell ref="B167:E167"/>
    <mergeCell ref="B174:E174"/>
    <mergeCell ref="B172:E172"/>
    <mergeCell ref="B173:E173"/>
    <mergeCell ref="B168:E168"/>
    <mergeCell ref="B169:E169"/>
    <mergeCell ref="B170:E170"/>
    <mergeCell ref="B171:E171"/>
    <mergeCell ref="B166:E166"/>
    <mergeCell ref="B149:E149"/>
    <mergeCell ref="B150:E150"/>
    <mergeCell ref="B151:E151"/>
    <mergeCell ref="B152:E152"/>
    <mergeCell ref="B160:E160"/>
    <mergeCell ref="B161:E161"/>
    <mergeCell ref="B156:E156"/>
    <mergeCell ref="B157:E157"/>
    <mergeCell ref="B158:E158"/>
    <mergeCell ref="B159:E159"/>
    <mergeCell ref="B164:E164"/>
    <mergeCell ref="B155:E155"/>
    <mergeCell ref="B162:E162"/>
    <mergeCell ref="B163:E163"/>
    <mergeCell ref="B165:E165"/>
    <mergeCell ref="B148:E148"/>
    <mergeCell ref="B147:E147"/>
    <mergeCell ref="B153:E153"/>
    <mergeCell ref="B154:E154"/>
    <mergeCell ref="B146:E146"/>
    <mergeCell ref="B141:E141"/>
    <mergeCell ref="B142:E142"/>
    <mergeCell ref="B143:E143"/>
    <mergeCell ref="B144:E144"/>
    <mergeCell ref="B145:E145"/>
  </mergeCells>
  <phoneticPr fontId="2" type="noConversion"/>
  <printOptions horizontalCentered="1"/>
  <pageMargins left="0.66" right="0.25" top="0.38" bottom="0.38" header="0.17" footer="0"/>
  <pageSetup scale="80" orientation="portrait" r:id="rId1"/>
  <headerFooter alignWithMargins="0">
    <oddHeader>&amp;R&amp;"Times New Roman,Regular"&amp;12Page 5.&amp;P</oddHeader>
    <oddFooter>&amp;L&amp;Z&amp;F \ &amp;A</oddFooter>
  </headerFooter>
  <rowBreaks count="4" manualBreakCount="4">
    <brk id="48" max="4" man="1"/>
    <brk id="82" max="4" man="1"/>
    <brk id="104" max="4" man="1"/>
    <brk id="140"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J170"/>
  <sheetViews>
    <sheetView zoomScaleNormal="100" zoomScaleSheetLayoutView="100" workbookViewId="0">
      <selection activeCell="A3" sqref="A3"/>
    </sheetView>
  </sheetViews>
  <sheetFormatPr defaultRowHeight="12.75" x14ac:dyDescent="0.2"/>
  <cols>
    <col min="1" max="1" width="54" style="87" customWidth="1"/>
    <col min="2" max="2" width="21.85546875" style="87" customWidth="1"/>
    <col min="3" max="4" width="15.42578125" style="87" bestFit="1" customWidth="1"/>
    <col min="5" max="5" width="17.85546875" style="87" bestFit="1" customWidth="1"/>
    <col min="6" max="6" width="14.28515625" style="87" bestFit="1" customWidth="1"/>
    <col min="7" max="8" width="10.140625" style="87" bestFit="1" customWidth="1"/>
    <col min="9" max="16384" width="9.140625" style="87"/>
  </cols>
  <sheetData>
    <row r="1" spans="1:10" ht="15.75" x14ac:dyDescent="0.25">
      <c r="A1" s="451" t="s">
        <v>1036</v>
      </c>
      <c r="C1" s="378"/>
      <c r="D1" s="378"/>
      <c r="E1" s="378" t="s">
        <v>183</v>
      </c>
      <c r="F1" s="378"/>
      <c r="G1" s="378"/>
      <c r="H1" s="378"/>
      <c r="I1" s="378"/>
      <c r="J1" s="378"/>
    </row>
    <row r="2" spans="1:10" ht="15.75" x14ac:dyDescent="0.25">
      <c r="A2" s="451" t="s">
        <v>805</v>
      </c>
      <c r="B2" s="452"/>
      <c r="C2" s="378"/>
      <c r="D2" s="378"/>
      <c r="E2" s="378"/>
      <c r="F2" s="378"/>
      <c r="G2" s="378"/>
      <c r="H2" s="378"/>
      <c r="I2" s="378"/>
      <c r="J2" s="378"/>
    </row>
    <row r="3" spans="1:10" ht="17.25" customHeight="1" x14ac:dyDescent="0.25">
      <c r="A3" s="451" t="s">
        <v>1126</v>
      </c>
      <c r="B3" s="452"/>
      <c r="C3" s="378"/>
      <c r="D3" s="378"/>
      <c r="E3" s="378"/>
      <c r="F3" s="378"/>
      <c r="G3" s="378"/>
      <c r="H3" s="378"/>
      <c r="I3" s="378"/>
      <c r="J3" s="378"/>
    </row>
    <row r="4" spans="1:10" ht="46.5" customHeight="1" thickBot="1" x14ac:dyDescent="0.3">
      <c r="A4" s="452"/>
      <c r="B4" s="452"/>
      <c r="C4" s="378"/>
      <c r="D4" s="378"/>
      <c r="E4" s="378"/>
      <c r="F4" s="378"/>
      <c r="G4" s="378"/>
      <c r="H4" s="378"/>
      <c r="I4" s="378"/>
      <c r="J4" s="378"/>
    </row>
    <row r="5" spans="1:10" ht="16.5" customHeight="1" x14ac:dyDescent="0.25">
      <c r="A5" s="779" t="s">
        <v>1096</v>
      </c>
      <c r="B5" s="780"/>
      <c r="C5" s="781"/>
      <c r="D5" s="453"/>
      <c r="E5" s="453"/>
      <c r="F5" s="378"/>
      <c r="G5" s="378"/>
      <c r="H5" s="378"/>
      <c r="I5" s="378"/>
      <c r="J5" s="378"/>
    </row>
    <row r="6" spans="1:10" ht="16.5" customHeight="1" thickBot="1" x14ac:dyDescent="0.3">
      <c r="A6" s="454"/>
      <c r="B6" s="455" t="s">
        <v>1097</v>
      </c>
      <c r="C6" s="456" t="s">
        <v>1097</v>
      </c>
      <c r="F6" s="378"/>
      <c r="G6" s="378"/>
      <c r="H6" s="378"/>
      <c r="I6" s="378"/>
      <c r="J6" s="378"/>
    </row>
    <row r="7" spans="1:10" ht="25.5" thickBot="1" x14ac:dyDescent="0.3">
      <c r="A7" s="457" t="s">
        <v>1098</v>
      </c>
      <c r="B7" s="458" t="s">
        <v>1099</v>
      </c>
      <c r="C7" s="459" t="s">
        <v>1038</v>
      </c>
      <c r="F7" s="378"/>
      <c r="G7" s="378"/>
      <c r="H7" s="378"/>
      <c r="I7" s="378"/>
      <c r="J7" s="378"/>
    </row>
    <row r="8" spans="1:10" ht="16.5" customHeight="1" thickBot="1" x14ac:dyDescent="0.3">
      <c r="A8" s="460"/>
      <c r="B8" s="461"/>
      <c r="C8" s="462">
        <v>0.85</v>
      </c>
      <c r="F8" s="378"/>
      <c r="G8" s="378"/>
      <c r="H8" s="378"/>
      <c r="I8" s="378"/>
      <c r="J8" s="378"/>
    </row>
    <row r="9" spans="1:10" ht="16.5" customHeight="1" thickBot="1" x14ac:dyDescent="0.3">
      <c r="A9" s="463" t="s">
        <v>52</v>
      </c>
      <c r="B9" s="464">
        <v>0.30372458862152008</v>
      </c>
      <c r="C9" s="465">
        <f>B9*$C$8</f>
        <v>0.25816590032829206</v>
      </c>
      <c r="F9" s="466"/>
      <c r="G9" s="466"/>
      <c r="H9" s="466"/>
      <c r="I9" s="467"/>
      <c r="J9" s="378"/>
    </row>
    <row r="10" spans="1:10" ht="16.5" customHeight="1" thickBot="1" x14ac:dyDescent="0.3">
      <c r="A10" s="468" t="s">
        <v>1100</v>
      </c>
      <c r="B10" s="469">
        <v>3.4938125069723484E-2</v>
      </c>
      <c r="C10" s="465">
        <f t="shared" ref="C10:C12" si="0">B10*$C$8</f>
        <v>2.969740630926496E-2</v>
      </c>
      <c r="F10" s="378"/>
      <c r="G10" s="378"/>
      <c r="H10" s="378"/>
      <c r="I10" s="378"/>
      <c r="J10" s="378"/>
    </row>
    <row r="11" spans="1:10" ht="16.5" customHeight="1" thickBot="1" x14ac:dyDescent="0.3">
      <c r="A11" s="463" t="s">
        <v>1101</v>
      </c>
      <c r="B11" s="464">
        <v>0.20373208233724238</v>
      </c>
      <c r="C11" s="465">
        <f t="shared" si="0"/>
        <v>0.17317226998665602</v>
      </c>
      <c r="F11" s="378"/>
      <c r="G11" s="378"/>
      <c r="H11" s="378"/>
      <c r="I11" s="378"/>
      <c r="J11" s="378"/>
    </row>
    <row r="12" spans="1:10" ht="16.5" customHeight="1" thickBot="1" x14ac:dyDescent="0.3">
      <c r="A12" s="463" t="s">
        <v>1102</v>
      </c>
      <c r="B12" s="464">
        <v>0.45760520397151411</v>
      </c>
      <c r="C12" s="465">
        <f t="shared" si="0"/>
        <v>0.38896442337578696</v>
      </c>
      <c r="F12" s="378"/>
      <c r="G12" s="378"/>
      <c r="H12" s="378"/>
      <c r="I12" s="378"/>
      <c r="J12" s="378"/>
    </row>
    <row r="13" spans="1:10" ht="16.5" customHeight="1" thickBot="1" x14ac:dyDescent="0.3">
      <c r="A13" s="463" t="s">
        <v>9</v>
      </c>
      <c r="B13" s="464">
        <f>SUM(B9:B12)</f>
        <v>1</v>
      </c>
      <c r="C13" s="470">
        <f>SUM(C9:C12)</f>
        <v>0.85000000000000009</v>
      </c>
      <c r="F13" s="378"/>
      <c r="G13" s="378"/>
      <c r="H13" s="378"/>
      <c r="I13" s="378"/>
      <c r="J13" s="378"/>
    </row>
    <row r="14" spans="1:10" ht="16.5" customHeight="1" x14ac:dyDescent="0.25">
      <c r="A14" s="471"/>
      <c r="B14" s="472"/>
      <c r="C14" s="473"/>
      <c r="D14" s="472"/>
      <c r="E14" s="472"/>
      <c r="F14" s="378"/>
      <c r="G14" s="378"/>
      <c r="H14" s="378"/>
      <c r="I14" s="378"/>
      <c r="J14" s="378"/>
    </row>
    <row r="15" spans="1:10" ht="16.5" customHeight="1" x14ac:dyDescent="0.25">
      <c r="A15" s="471"/>
      <c r="B15" s="472"/>
      <c r="C15" s="473"/>
      <c r="D15" s="472"/>
      <c r="E15" s="472"/>
      <c r="F15" s="378"/>
      <c r="G15" s="378"/>
      <c r="H15" s="378"/>
      <c r="I15" s="378"/>
      <c r="J15" s="378"/>
    </row>
    <row r="16" spans="1:10" ht="16.5" customHeight="1" thickBot="1" x14ac:dyDescent="0.3">
      <c r="A16" s="471"/>
      <c r="B16" s="455" t="s">
        <v>1103</v>
      </c>
      <c r="C16" s="456" t="str">
        <f>+B16</f>
        <v>Q2</v>
      </c>
      <c r="D16" s="472"/>
      <c r="E16" s="472"/>
      <c r="F16" s="378"/>
      <c r="G16" s="378"/>
      <c r="H16" s="378"/>
      <c r="I16" s="378"/>
      <c r="J16" s="378"/>
    </row>
    <row r="17" spans="1:10" ht="25.5" thickBot="1" x14ac:dyDescent="0.3">
      <c r="A17" s="457" t="s">
        <v>1098</v>
      </c>
      <c r="B17" s="458" t="s">
        <v>1099</v>
      </c>
      <c r="C17" s="459" t="s">
        <v>1038</v>
      </c>
      <c r="D17" s="472"/>
      <c r="E17" s="472"/>
      <c r="F17" s="378"/>
      <c r="G17" s="378"/>
      <c r="H17" s="378"/>
      <c r="I17" s="378"/>
      <c r="J17" s="378"/>
    </row>
    <row r="18" spans="1:10" ht="16.5" customHeight="1" thickBot="1" x14ac:dyDescent="0.3">
      <c r="A18" s="460"/>
      <c r="B18" s="474"/>
      <c r="C18" s="462">
        <v>0.93</v>
      </c>
      <c r="D18" s="472"/>
      <c r="E18" s="472"/>
      <c r="F18" s="378"/>
      <c r="G18" s="378"/>
      <c r="H18" s="378"/>
      <c r="I18" s="378"/>
      <c r="J18" s="378"/>
    </row>
    <row r="19" spans="1:10" ht="16.5" customHeight="1" thickBot="1" x14ac:dyDescent="0.3">
      <c r="A19" s="463" t="s">
        <v>52</v>
      </c>
      <c r="B19" s="464">
        <v>0.42637859538033984</v>
      </c>
      <c r="C19" s="465">
        <f>B19*$C$18</f>
        <v>0.39653209370371606</v>
      </c>
      <c r="D19" s="472"/>
      <c r="E19" s="472"/>
      <c r="F19" s="378"/>
      <c r="G19" s="378"/>
      <c r="H19" s="378"/>
      <c r="I19" s="378"/>
      <c r="J19" s="378"/>
    </row>
    <row r="20" spans="1:10" ht="16.5" customHeight="1" thickBot="1" x14ac:dyDescent="0.3">
      <c r="A20" s="468" t="s">
        <v>1100</v>
      </c>
      <c r="B20" s="469">
        <v>4.012905484248086E-2</v>
      </c>
      <c r="C20" s="465">
        <f t="shared" ref="C20:C22" si="1">B20*$C$18</f>
        <v>3.7320021003507203E-2</v>
      </c>
      <c r="D20" s="472"/>
      <c r="E20" s="472"/>
      <c r="F20" s="378"/>
      <c r="G20" s="378"/>
      <c r="H20" s="378"/>
      <c r="I20" s="378"/>
      <c r="J20" s="378"/>
    </row>
    <row r="21" spans="1:10" ht="16.5" customHeight="1" thickBot="1" x14ac:dyDescent="0.3">
      <c r="A21" s="463" t="s">
        <v>1101</v>
      </c>
      <c r="B21" s="464">
        <v>0.25555951134490529</v>
      </c>
      <c r="C21" s="465">
        <f t="shared" si="1"/>
        <v>0.23767034555076194</v>
      </c>
      <c r="D21" s="472"/>
      <c r="E21" s="472"/>
      <c r="F21" s="378"/>
      <c r="G21" s="378"/>
      <c r="H21" s="378"/>
      <c r="I21" s="378"/>
      <c r="J21" s="378"/>
    </row>
    <row r="22" spans="1:10" ht="16.5" customHeight="1" thickBot="1" x14ac:dyDescent="0.3">
      <c r="A22" s="463" t="s">
        <v>1102</v>
      </c>
      <c r="B22" s="464">
        <v>0.27793283843227412</v>
      </c>
      <c r="C22" s="465">
        <f t="shared" si="1"/>
        <v>0.25847753974201493</v>
      </c>
      <c r="D22" s="472"/>
      <c r="E22" s="472"/>
      <c r="F22" s="378"/>
      <c r="G22" s="378"/>
      <c r="H22" s="378"/>
      <c r="I22" s="378"/>
      <c r="J22" s="378"/>
    </row>
    <row r="23" spans="1:10" ht="16.5" customHeight="1" thickBot="1" x14ac:dyDescent="0.3">
      <c r="A23" s="463" t="s">
        <v>9</v>
      </c>
      <c r="B23" s="464">
        <f>SUM(B19:B22)</f>
        <v>1</v>
      </c>
      <c r="C23" s="470">
        <f>SUM(C19:C22)</f>
        <v>0.93000000000000016</v>
      </c>
      <c r="D23" s="472"/>
      <c r="E23" s="472"/>
      <c r="F23" s="378"/>
      <c r="G23" s="378"/>
      <c r="H23" s="378"/>
      <c r="I23" s="378"/>
      <c r="J23" s="378"/>
    </row>
    <row r="24" spans="1:10" ht="16.5" customHeight="1" x14ac:dyDescent="0.25">
      <c r="A24" s="471"/>
      <c r="B24" s="472"/>
      <c r="C24" s="473"/>
      <c r="D24" s="472"/>
      <c r="E24" s="472"/>
      <c r="F24" s="378"/>
      <c r="G24" s="378"/>
      <c r="H24" s="378"/>
      <c r="I24" s="378"/>
      <c r="J24" s="378"/>
    </row>
    <row r="25" spans="1:10" ht="16.5" customHeight="1" thickBot="1" x14ac:dyDescent="0.3">
      <c r="A25" s="471"/>
      <c r="B25" s="472"/>
      <c r="C25" s="473"/>
      <c r="D25" s="472"/>
      <c r="E25" s="472"/>
      <c r="F25" s="378"/>
      <c r="G25" s="378"/>
      <c r="H25" s="378"/>
      <c r="I25" s="378"/>
      <c r="J25" s="378"/>
    </row>
    <row r="26" spans="1:10" ht="16.5" customHeight="1" thickBot="1" x14ac:dyDescent="0.3">
      <c r="A26" s="471"/>
      <c r="B26" s="455" t="s">
        <v>1104</v>
      </c>
      <c r="C26" s="456" t="str">
        <f>+B26</f>
        <v>Q3</v>
      </c>
      <c r="D26" s="472"/>
      <c r="E26" s="475" t="s">
        <v>1105</v>
      </c>
      <c r="F26" s="378"/>
      <c r="G26" s="378"/>
      <c r="H26" s="378"/>
      <c r="I26" s="378"/>
      <c r="J26" s="378"/>
    </row>
    <row r="27" spans="1:10" ht="25.5" thickBot="1" x14ac:dyDescent="0.3">
      <c r="A27" s="457" t="s">
        <v>1098</v>
      </c>
      <c r="B27" s="458" t="s">
        <v>1099</v>
      </c>
      <c r="C27" s="459" t="s">
        <v>1038</v>
      </c>
      <c r="D27" s="472"/>
      <c r="E27" s="476" t="s">
        <v>1106</v>
      </c>
      <c r="F27" s="378"/>
      <c r="G27" s="378"/>
      <c r="H27" s="378"/>
      <c r="I27" s="378"/>
      <c r="J27" s="378"/>
    </row>
    <row r="28" spans="1:10" ht="16.5" customHeight="1" thickBot="1" x14ac:dyDescent="0.3">
      <c r="A28" s="460"/>
      <c r="B28" s="477"/>
      <c r="C28" s="462">
        <v>0.9</v>
      </c>
      <c r="D28" s="472"/>
      <c r="E28" s="462"/>
      <c r="F28" s="378"/>
      <c r="G28" s="378"/>
      <c r="H28" s="378"/>
      <c r="I28" s="378"/>
      <c r="J28" s="378"/>
    </row>
    <row r="29" spans="1:10" ht="16.5" customHeight="1" thickBot="1" x14ac:dyDescent="0.3">
      <c r="A29" s="463" t="s">
        <v>52</v>
      </c>
      <c r="B29" s="464">
        <v>0.43381255787149287</v>
      </c>
      <c r="C29" s="465">
        <f>B29*$C$28</f>
        <v>0.39043130208434357</v>
      </c>
      <c r="D29" s="472"/>
      <c r="E29" s="465">
        <f>AVERAGE(C29,C19,C9)</f>
        <v>0.34837643203878388</v>
      </c>
      <c r="F29" s="378"/>
      <c r="G29" s="378"/>
      <c r="H29" s="378"/>
      <c r="I29" s="378"/>
      <c r="J29" s="378"/>
    </row>
    <row r="30" spans="1:10" ht="16.5" customHeight="1" thickBot="1" x14ac:dyDescent="0.3">
      <c r="A30" s="468" t="s">
        <v>1100</v>
      </c>
      <c r="B30" s="469">
        <v>5.4587926218715013E-2</v>
      </c>
      <c r="C30" s="465">
        <f t="shared" ref="C30:C32" si="2">B30*$C$28</f>
        <v>4.9129133596843511E-2</v>
      </c>
      <c r="D30" s="472"/>
      <c r="E30" s="465">
        <f t="shared" ref="E30:E32" si="3">AVERAGE(C30,C20,C10)</f>
        <v>3.8715520303205221E-2</v>
      </c>
      <c r="F30" s="378"/>
      <c r="G30" s="378"/>
      <c r="H30" s="378"/>
      <c r="I30" s="378"/>
      <c r="J30" s="378"/>
    </row>
    <row r="31" spans="1:10" ht="16.5" customHeight="1" thickBot="1" x14ac:dyDescent="0.3">
      <c r="A31" s="463" t="s">
        <v>1101</v>
      </c>
      <c r="B31" s="464">
        <v>0.28407953049618084</v>
      </c>
      <c r="C31" s="465">
        <f t="shared" si="2"/>
        <v>0.25567157744656277</v>
      </c>
      <c r="D31" s="472"/>
      <c r="E31" s="465">
        <f t="shared" si="3"/>
        <v>0.2221713976613269</v>
      </c>
      <c r="F31" s="378"/>
      <c r="G31" s="378"/>
      <c r="H31" s="378"/>
      <c r="I31" s="378"/>
      <c r="J31" s="378"/>
    </row>
    <row r="32" spans="1:10" ht="16.5" customHeight="1" thickBot="1" x14ac:dyDescent="0.3">
      <c r="A32" s="463" t="s">
        <v>1102</v>
      </c>
      <c r="B32" s="464">
        <v>0.22751998541361129</v>
      </c>
      <c r="C32" s="465">
        <f t="shared" si="2"/>
        <v>0.20476798687225017</v>
      </c>
      <c r="D32" s="472"/>
      <c r="E32" s="465">
        <f t="shared" si="3"/>
        <v>0.28406998333001737</v>
      </c>
      <c r="F32" s="378"/>
      <c r="G32" s="378"/>
      <c r="H32" s="378"/>
      <c r="I32" s="378"/>
      <c r="J32" s="378"/>
    </row>
    <row r="33" spans="1:10" ht="16.5" customHeight="1" thickBot="1" x14ac:dyDescent="0.3">
      <c r="A33" s="463" t="s">
        <v>9</v>
      </c>
      <c r="B33" s="464">
        <f>SUM(B29:B32)</f>
        <v>1</v>
      </c>
      <c r="C33" s="470">
        <f>SUM(C29:C32)</f>
        <v>0.9</v>
      </c>
      <c r="D33" s="472"/>
      <c r="E33" s="478">
        <f>SUM(E29:E32)</f>
        <v>0.89333333333333331</v>
      </c>
      <c r="F33" s="378"/>
      <c r="G33" s="378"/>
      <c r="H33" s="378"/>
      <c r="I33" s="378"/>
      <c r="J33" s="378"/>
    </row>
    <row r="34" spans="1:10" ht="16.5" customHeight="1" x14ac:dyDescent="0.25">
      <c r="A34" s="479"/>
      <c r="B34" s="472"/>
      <c r="C34" s="472"/>
      <c r="D34" s="472"/>
      <c r="E34" s="472"/>
      <c r="F34" s="378"/>
      <c r="G34" s="378"/>
      <c r="H34" s="378"/>
      <c r="I34" s="378"/>
      <c r="J34" s="378"/>
    </row>
    <row r="35" spans="1:10" ht="16.5" customHeight="1" x14ac:dyDescent="0.25">
      <c r="A35" s="479"/>
      <c r="B35" s="472"/>
      <c r="C35" s="472"/>
      <c r="D35" s="472"/>
      <c r="E35" s="472"/>
      <c r="F35" s="378"/>
      <c r="G35" s="378"/>
      <c r="H35" s="378"/>
      <c r="I35" s="378"/>
      <c r="J35" s="378"/>
    </row>
    <row r="36" spans="1:10" ht="16.5" customHeight="1" thickBot="1" x14ac:dyDescent="0.3">
      <c r="A36" s="480"/>
      <c r="F36" s="378"/>
      <c r="G36" s="378"/>
      <c r="H36" s="378"/>
      <c r="I36" s="378"/>
      <c r="J36" s="378"/>
    </row>
    <row r="37" spans="1:10" ht="16.5" customHeight="1" x14ac:dyDescent="0.25">
      <c r="A37" s="779" t="s">
        <v>1107</v>
      </c>
      <c r="B37" s="780"/>
      <c r="C37" s="781"/>
      <c r="D37" s="453"/>
      <c r="E37" s="453"/>
      <c r="F37" s="378"/>
      <c r="G37" s="378"/>
      <c r="H37" s="378"/>
      <c r="I37" s="378"/>
      <c r="J37" s="378"/>
    </row>
    <row r="38" spans="1:10" ht="16.5" customHeight="1" thickBot="1" x14ac:dyDescent="0.3">
      <c r="A38" s="454"/>
      <c r="B38" s="455" t="s">
        <v>1097</v>
      </c>
      <c r="C38" s="456" t="str">
        <f>+B38</f>
        <v>Q1</v>
      </c>
      <c r="F38" s="378"/>
      <c r="G38" s="378"/>
      <c r="H38" s="378"/>
      <c r="I38" s="378"/>
      <c r="J38" s="378"/>
    </row>
    <row r="39" spans="1:10" ht="25.5" thickBot="1" x14ac:dyDescent="0.3">
      <c r="A39" s="457" t="s">
        <v>1098</v>
      </c>
      <c r="B39" s="458" t="s">
        <v>1099</v>
      </c>
      <c r="C39" s="459" t="s">
        <v>1108</v>
      </c>
      <c r="F39" s="378"/>
      <c r="G39" s="378"/>
      <c r="H39" s="378"/>
      <c r="I39" s="378"/>
      <c r="J39" s="378"/>
    </row>
    <row r="40" spans="1:10" ht="16.5" customHeight="1" thickBot="1" x14ac:dyDescent="0.3">
      <c r="A40" s="460"/>
      <c r="B40" s="461"/>
      <c r="C40" s="462">
        <f>C8</f>
        <v>0.85</v>
      </c>
      <c r="F40" s="378"/>
      <c r="G40" s="378"/>
      <c r="H40" s="378"/>
      <c r="I40" s="378"/>
      <c r="J40" s="378"/>
    </row>
    <row r="41" spans="1:10" ht="16.5" customHeight="1" thickBot="1" x14ac:dyDescent="0.3">
      <c r="A41" s="463" t="s">
        <v>1109</v>
      </c>
      <c r="B41" s="464">
        <v>0.26579999999999998</v>
      </c>
      <c r="C41" s="465">
        <f>B41*$C$8</f>
        <v>0.22592999999999996</v>
      </c>
      <c r="F41" s="378"/>
      <c r="G41" s="378"/>
      <c r="H41" s="378"/>
      <c r="I41" s="378"/>
      <c r="J41" s="378"/>
    </row>
    <row r="42" spans="1:10" ht="16.5" customHeight="1" thickBot="1" x14ac:dyDescent="0.3">
      <c r="A42" s="468" t="s">
        <v>1100</v>
      </c>
      <c r="B42" s="469">
        <v>7.7399999999999997E-2</v>
      </c>
      <c r="C42" s="465">
        <f t="shared" ref="C42:C44" si="4">B42*$C$8</f>
        <v>6.5790000000000001E-2</v>
      </c>
      <c r="F42" s="378"/>
      <c r="G42" s="378"/>
      <c r="H42" s="378"/>
      <c r="I42" s="378"/>
      <c r="J42" s="378"/>
    </row>
    <row r="43" spans="1:10" ht="16.5" customHeight="1" thickBot="1" x14ac:dyDescent="0.3">
      <c r="A43" s="463" t="s">
        <v>1101</v>
      </c>
      <c r="B43" s="464">
        <v>0.1691</v>
      </c>
      <c r="C43" s="465">
        <f t="shared" si="4"/>
        <v>0.143735</v>
      </c>
      <c r="F43" s="378"/>
      <c r="G43" s="378"/>
      <c r="H43" s="378"/>
      <c r="I43" s="378"/>
      <c r="J43" s="378"/>
    </row>
    <row r="44" spans="1:10" ht="16.5" customHeight="1" thickBot="1" x14ac:dyDescent="0.3">
      <c r="A44" s="463" t="s">
        <v>1102</v>
      </c>
      <c r="B44" s="464">
        <v>0.48770000000000002</v>
      </c>
      <c r="C44" s="465">
        <f t="shared" si="4"/>
        <v>0.414545</v>
      </c>
      <c r="F44" s="378"/>
      <c r="G44" s="481"/>
      <c r="H44" s="481"/>
      <c r="I44" s="378"/>
      <c r="J44" s="378"/>
    </row>
    <row r="45" spans="1:10" ht="16.5" thickBot="1" x14ac:dyDescent="0.3">
      <c r="A45" s="463" t="s">
        <v>9</v>
      </c>
      <c r="B45" s="464">
        <f>SUM(B41:B44)</f>
        <v>1</v>
      </c>
      <c r="C45" s="470">
        <f>SUM(C41:C44)</f>
        <v>0.85</v>
      </c>
      <c r="F45" s="378"/>
      <c r="G45" s="481"/>
      <c r="H45" s="481"/>
      <c r="I45" s="378"/>
      <c r="J45" s="378"/>
    </row>
    <row r="46" spans="1:10" ht="15.75" x14ac:dyDescent="0.25">
      <c r="A46" s="471"/>
      <c r="B46" s="472"/>
      <c r="C46" s="473"/>
      <c r="D46" s="472"/>
      <c r="E46" s="472"/>
      <c r="F46" s="378"/>
      <c r="G46" s="481"/>
      <c r="H46" s="481"/>
      <c r="I46" s="378"/>
      <c r="J46" s="378"/>
    </row>
    <row r="47" spans="1:10" ht="15.75" x14ac:dyDescent="0.25">
      <c r="A47" s="471"/>
      <c r="B47" s="472"/>
      <c r="C47" s="473"/>
      <c r="D47" s="472"/>
      <c r="E47" s="472"/>
      <c r="F47" s="378"/>
      <c r="G47" s="481"/>
      <c r="H47" s="481"/>
      <c r="I47" s="378"/>
      <c r="J47" s="378"/>
    </row>
    <row r="48" spans="1:10" ht="16.5" thickBot="1" x14ac:dyDescent="0.3">
      <c r="A48" s="471"/>
      <c r="B48" s="455" t="s">
        <v>1103</v>
      </c>
      <c r="C48" s="456" t="str">
        <f>+B48</f>
        <v>Q2</v>
      </c>
      <c r="D48" s="472"/>
      <c r="E48" s="472"/>
      <c r="F48" s="378"/>
      <c r="G48" s="378"/>
      <c r="H48" s="378"/>
      <c r="I48" s="378"/>
      <c r="J48" s="378"/>
    </row>
    <row r="49" spans="1:10" ht="25.5" thickBot="1" x14ac:dyDescent="0.3">
      <c r="A49" s="457" t="s">
        <v>1098</v>
      </c>
      <c r="B49" s="458" t="s">
        <v>1099</v>
      </c>
      <c r="C49" s="459" t="s">
        <v>1038</v>
      </c>
      <c r="D49" s="472"/>
      <c r="E49" s="472"/>
      <c r="F49" s="378"/>
      <c r="G49" s="378"/>
      <c r="H49" s="378"/>
      <c r="I49" s="378"/>
      <c r="J49" s="378"/>
    </row>
    <row r="50" spans="1:10" ht="16.5" thickBot="1" x14ac:dyDescent="0.3">
      <c r="A50" s="460"/>
      <c r="B50" s="474"/>
      <c r="C50" s="462">
        <f>+C18</f>
        <v>0.93</v>
      </c>
      <c r="D50" s="472"/>
      <c r="E50" s="472"/>
      <c r="F50" s="378"/>
      <c r="G50" s="378"/>
      <c r="H50" s="378"/>
      <c r="I50" s="378"/>
      <c r="J50" s="378"/>
    </row>
    <row r="51" spans="1:10" ht="16.5" thickBot="1" x14ac:dyDescent="0.3">
      <c r="A51" s="463" t="s">
        <v>1109</v>
      </c>
      <c r="B51" s="464">
        <v>0.27200000000000002</v>
      </c>
      <c r="C51" s="465">
        <f>B51*$C$18</f>
        <v>0.25296000000000002</v>
      </c>
      <c r="D51" s="472"/>
      <c r="E51" s="472"/>
      <c r="F51" s="378"/>
      <c r="G51" s="378"/>
      <c r="H51" s="378"/>
      <c r="I51" s="378"/>
      <c r="J51" s="378"/>
    </row>
    <row r="52" spans="1:10" ht="16.5" thickBot="1" x14ac:dyDescent="0.3">
      <c r="A52" s="468" t="s">
        <v>1100</v>
      </c>
      <c r="B52" s="469">
        <v>6.93E-2</v>
      </c>
      <c r="C52" s="465">
        <f t="shared" ref="C52:C54" si="5">B52*$C$18</f>
        <v>6.4449000000000006E-2</v>
      </c>
      <c r="D52" s="472"/>
      <c r="E52" s="472"/>
      <c r="F52" s="378"/>
      <c r="G52" s="378"/>
      <c r="H52" s="378"/>
      <c r="I52" s="378"/>
      <c r="J52" s="378"/>
    </row>
    <row r="53" spans="1:10" ht="16.5" thickBot="1" x14ac:dyDescent="0.3">
      <c r="A53" s="463" t="s">
        <v>1101</v>
      </c>
      <c r="B53" s="464">
        <v>0.32529999999999998</v>
      </c>
      <c r="C53" s="465">
        <f t="shared" si="5"/>
        <v>0.30252899999999999</v>
      </c>
      <c r="D53" s="472"/>
      <c r="E53" s="472"/>
      <c r="F53" s="378"/>
      <c r="G53" s="378"/>
      <c r="H53" s="378"/>
      <c r="I53" s="378"/>
      <c r="J53" s="378"/>
    </row>
    <row r="54" spans="1:10" ht="16.5" thickBot="1" x14ac:dyDescent="0.3">
      <c r="A54" s="463" t="s">
        <v>1102</v>
      </c>
      <c r="B54" s="464">
        <v>0.33329999999999999</v>
      </c>
      <c r="C54" s="465">
        <f t="shared" si="5"/>
        <v>0.30996899999999999</v>
      </c>
      <c r="D54" s="472"/>
      <c r="E54" s="472"/>
      <c r="F54" s="378"/>
      <c r="G54" s="378"/>
      <c r="H54" s="378"/>
      <c r="I54" s="378"/>
      <c r="J54" s="378"/>
    </row>
    <row r="55" spans="1:10" ht="16.5" thickBot="1" x14ac:dyDescent="0.3">
      <c r="A55" s="463" t="s">
        <v>9</v>
      </c>
      <c r="B55" s="464">
        <f t="shared" ref="B55" si="6">SUM(B51:B54)</f>
        <v>0.99990000000000001</v>
      </c>
      <c r="C55" s="470">
        <f>SUM(C51:C54)</f>
        <v>0.92990700000000004</v>
      </c>
      <c r="D55" s="472"/>
      <c r="E55" s="472"/>
      <c r="F55" s="378"/>
      <c r="G55" s="378"/>
      <c r="H55" s="378"/>
      <c r="I55" s="378"/>
      <c r="J55" s="378"/>
    </row>
    <row r="56" spans="1:10" ht="15.75" x14ac:dyDescent="0.25">
      <c r="A56" s="471"/>
      <c r="B56" s="472"/>
      <c r="C56" s="473"/>
      <c r="D56" s="472"/>
      <c r="E56" s="472"/>
      <c r="F56" s="378"/>
      <c r="G56" s="378"/>
      <c r="H56" s="378"/>
      <c r="I56" s="378"/>
      <c r="J56" s="378"/>
    </row>
    <row r="57" spans="1:10" ht="16.5" thickBot="1" x14ac:dyDescent="0.3">
      <c r="A57" s="471"/>
      <c r="B57" s="472"/>
      <c r="C57" s="473"/>
      <c r="D57" s="472"/>
      <c r="E57" s="472"/>
      <c r="F57" s="378"/>
      <c r="G57" s="378"/>
      <c r="H57" s="378"/>
      <c r="I57" s="378"/>
      <c r="J57" s="378"/>
    </row>
    <row r="58" spans="1:10" ht="16.5" thickBot="1" x14ac:dyDescent="0.3">
      <c r="A58" s="471"/>
      <c r="B58" s="455" t="s">
        <v>1104</v>
      </c>
      <c r="C58" s="456" t="str">
        <f>+B58</f>
        <v>Q3</v>
      </c>
      <c r="D58" s="472"/>
      <c r="E58" s="475" t="s">
        <v>1105</v>
      </c>
      <c r="F58" s="378"/>
      <c r="G58" s="378"/>
      <c r="H58" s="378"/>
      <c r="I58" s="378"/>
      <c r="J58" s="378"/>
    </row>
    <row r="59" spans="1:10" ht="25.5" thickBot="1" x14ac:dyDescent="0.3">
      <c r="A59" s="457" t="s">
        <v>1098</v>
      </c>
      <c r="B59" s="458" t="s">
        <v>1099</v>
      </c>
      <c r="C59" s="459" t="s">
        <v>1038</v>
      </c>
      <c r="D59" s="472"/>
      <c r="E59" s="476" t="s">
        <v>1106</v>
      </c>
      <c r="F59" s="378"/>
      <c r="G59" s="378"/>
      <c r="H59" s="378"/>
      <c r="I59" s="378"/>
      <c r="J59" s="378"/>
    </row>
    <row r="60" spans="1:10" ht="16.5" thickBot="1" x14ac:dyDescent="0.3">
      <c r="A60" s="460"/>
      <c r="B60" s="477"/>
      <c r="C60" s="462">
        <f>+C28</f>
        <v>0.9</v>
      </c>
      <c r="D60" s="472"/>
      <c r="E60" s="462"/>
      <c r="F60" s="482"/>
      <c r="G60" s="378"/>
      <c r="H60" s="378"/>
      <c r="I60" s="378"/>
      <c r="J60" s="378"/>
    </row>
    <row r="61" spans="1:10" ht="16.5" thickBot="1" x14ac:dyDescent="0.3">
      <c r="A61" s="463" t="s">
        <v>1109</v>
      </c>
      <c r="B61" s="464">
        <v>0.53920000000000001</v>
      </c>
      <c r="C61" s="465">
        <f>B61*$C$28</f>
        <v>0.48528000000000004</v>
      </c>
      <c r="D61" s="472"/>
      <c r="E61" s="465">
        <f>AVERAGE(C61,C51,C41)</f>
        <v>0.32139000000000001</v>
      </c>
      <c r="F61" s="482"/>
      <c r="G61" s="378"/>
      <c r="H61" s="378"/>
      <c r="I61" s="378"/>
      <c r="J61" s="378"/>
    </row>
    <row r="62" spans="1:10" ht="16.5" thickBot="1" x14ac:dyDescent="0.3">
      <c r="A62" s="468" t="s">
        <v>1100</v>
      </c>
      <c r="B62" s="469">
        <v>0.05</v>
      </c>
      <c r="C62" s="465">
        <f t="shared" ref="C62:C64" si="7">B62*$C$28</f>
        <v>4.5000000000000005E-2</v>
      </c>
      <c r="D62" s="472"/>
      <c r="E62" s="465">
        <f t="shared" ref="E62:E64" si="8">AVERAGE(C62,C52,C42)</f>
        <v>5.8413000000000014E-2</v>
      </c>
      <c r="F62" s="482"/>
      <c r="G62" s="378"/>
      <c r="H62" s="378"/>
      <c r="I62" s="378"/>
      <c r="J62" s="378"/>
    </row>
    <row r="63" spans="1:10" ht="16.5" thickBot="1" x14ac:dyDescent="0.3">
      <c r="A63" s="463" t="s">
        <v>1101</v>
      </c>
      <c r="B63" s="464">
        <v>0.1993</v>
      </c>
      <c r="C63" s="465">
        <f t="shared" si="7"/>
        <v>0.17937</v>
      </c>
      <c r="D63" s="472"/>
      <c r="E63" s="465">
        <f t="shared" si="8"/>
        <v>0.20854466666666668</v>
      </c>
      <c r="F63" s="482"/>
      <c r="G63" s="378"/>
      <c r="H63" s="378"/>
      <c r="I63" s="378"/>
      <c r="J63" s="378"/>
    </row>
    <row r="64" spans="1:10" ht="16.5" thickBot="1" x14ac:dyDescent="0.3">
      <c r="A64" s="463" t="s">
        <v>1102</v>
      </c>
      <c r="B64" s="464">
        <v>0.21160000000000001</v>
      </c>
      <c r="C64" s="465">
        <f t="shared" si="7"/>
        <v>0.19044000000000003</v>
      </c>
      <c r="D64" s="472"/>
      <c r="E64" s="465">
        <f t="shared" si="8"/>
        <v>0.30498466666666668</v>
      </c>
      <c r="F64" s="482"/>
      <c r="G64" s="378"/>
      <c r="H64" s="378"/>
      <c r="I64" s="378"/>
      <c r="J64" s="378"/>
    </row>
    <row r="65" spans="1:10" ht="16.5" thickBot="1" x14ac:dyDescent="0.3">
      <c r="A65" s="463" t="s">
        <v>9</v>
      </c>
      <c r="B65" s="464">
        <f t="shared" ref="B65" si="9">SUM(B61:B64)</f>
        <v>1.0001000000000002</v>
      </c>
      <c r="C65" s="470">
        <f>SUM(C61:C64)</f>
        <v>0.90009000000000017</v>
      </c>
      <c r="D65" s="472"/>
      <c r="E65" s="478">
        <f>SUM(E61:E64)</f>
        <v>0.89333233333333339</v>
      </c>
      <c r="F65" s="378"/>
      <c r="G65" s="378"/>
      <c r="H65" s="378"/>
      <c r="I65" s="378"/>
      <c r="J65" s="378"/>
    </row>
    <row r="66" spans="1:10" ht="15.75" x14ac:dyDescent="0.25">
      <c r="C66" s="378"/>
      <c r="D66" s="378"/>
      <c r="E66" s="378"/>
      <c r="F66" s="482"/>
      <c r="G66" s="378"/>
      <c r="H66" s="378"/>
      <c r="I66" s="378"/>
      <c r="J66" s="378"/>
    </row>
    <row r="67" spans="1:10" ht="15.75" x14ac:dyDescent="0.25">
      <c r="C67" s="378"/>
      <c r="D67" s="378"/>
      <c r="E67" s="378"/>
      <c r="F67" s="378"/>
      <c r="G67" s="378"/>
      <c r="H67" s="378"/>
      <c r="I67" s="378"/>
      <c r="J67" s="378"/>
    </row>
    <row r="68" spans="1:10" ht="15.75" x14ac:dyDescent="0.25">
      <c r="C68" s="378"/>
      <c r="D68" s="378"/>
      <c r="E68" s="378"/>
      <c r="F68" s="378"/>
      <c r="G68" s="378"/>
      <c r="H68" s="378"/>
      <c r="I68" s="378"/>
      <c r="J68" s="378"/>
    </row>
    <row r="69" spans="1:10" ht="15.75" x14ac:dyDescent="0.25">
      <c r="B69" s="483"/>
      <c r="C69" s="482"/>
      <c r="D69" s="482"/>
      <c r="E69" s="484"/>
      <c r="F69" s="482"/>
      <c r="G69" s="378"/>
      <c r="H69" s="378"/>
      <c r="I69" s="378"/>
      <c r="J69" s="378"/>
    </row>
    <row r="70" spans="1:10" ht="15.75" x14ac:dyDescent="0.25">
      <c r="B70" s="483"/>
      <c r="C70" s="482"/>
      <c r="D70" s="482"/>
      <c r="E70" s="484"/>
      <c r="F70" s="482"/>
      <c r="G70" s="378"/>
      <c r="H70" s="378"/>
      <c r="I70" s="378"/>
      <c r="J70" s="378"/>
    </row>
    <row r="71" spans="1:10" ht="15.75" x14ac:dyDescent="0.25">
      <c r="B71" s="483"/>
      <c r="C71" s="482"/>
      <c r="D71" s="482"/>
      <c r="E71" s="484"/>
      <c r="F71" s="482"/>
      <c r="G71" s="378"/>
      <c r="H71" s="378"/>
      <c r="I71" s="378"/>
      <c r="J71" s="378"/>
    </row>
    <row r="72" spans="1:10" ht="15.75" x14ac:dyDescent="0.25">
      <c r="B72" s="483"/>
      <c r="C72" s="482"/>
      <c r="D72" s="482"/>
      <c r="E72" s="484"/>
      <c r="F72" s="482"/>
      <c r="G72" s="378"/>
      <c r="H72" s="378"/>
      <c r="I72" s="378"/>
      <c r="J72" s="378"/>
    </row>
    <row r="73" spans="1:10" ht="15.75" x14ac:dyDescent="0.25">
      <c r="C73" s="378"/>
      <c r="D73" s="378"/>
      <c r="E73" s="378"/>
      <c r="F73" s="378"/>
      <c r="G73" s="378"/>
      <c r="H73" s="378"/>
      <c r="I73" s="378"/>
      <c r="J73" s="378"/>
    </row>
    <row r="74" spans="1:10" ht="15.75" x14ac:dyDescent="0.25">
      <c r="C74" s="378"/>
      <c r="D74" s="378"/>
      <c r="E74" s="378"/>
      <c r="F74" s="378"/>
      <c r="G74" s="378"/>
      <c r="H74" s="378"/>
      <c r="I74" s="378"/>
      <c r="J74" s="378"/>
    </row>
    <row r="75" spans="1:10" ht="15.75" x14ac:dyDescent="0.25">
      <c r="C75" s="378"/>
      <c r="D75" s="378"/>
      <c r="E75" s="378"/>
      <c r="F75" s="378"/>
      <c r="G75" s="378"/>
      <c r="H75" s="378"/>
      <c r="I75" s="378"/>
      <c r="J75" s="378"/>
    </row>
    <row r="76" spans="1:10" ht="15.75" x14ac:dyDescent="0.25">
      <c r="C76" s="378"/>
      <c r="D76" s="378"/>
      <c r="E76" s="378"/>
      <c r="F76" s="378"/>
      <c r="G76" s="378"/>
      <c r="H76" s="378"/>
      <c r="I76" s="378"/>
      <c r="J76" s="378"/>
    </row>
    <row r="77" spans="1:10" ht="15.75" x14ac:dyDescent="0.25">
      <c r="C77" s="378"/>
      <c r="D77" s="378"/>
      <c r="E77" s="378"/>
      <c r="F77" s="378"/>
      <c r="G77" s="378"/>
      <c r="H77" s="378"/>
      <c r="I77" s="378"/>
      <c r="J77" s="378"/>
    </row>
    <row r="78" spans="1:10" ht="15.75" x14ac:dyDescent="0.25">
      <c r="C78" s="378"/>
      <c r="D78" s="378"/>
      <c r="E78" s="378"/>
      <c r="F78" s="378"/>
      <c r="G78" s="378"/>
      <c r="H78" s="378"/>
      <c r="I78" s="378"/>
      <c r="J78" s="378"/>
    </row>
    <row r="79" spans="1:10" ht="15.75" x14ac:dyDescent="0.25">
      <c r="C79" s="378"/>
      <c r="D79" s="378"/>
      <c r="E79" s="378"/>
      <c r="F79" s="378"/>
      <c r="G79" s="378"/>
      <c r="H79" s="378"/>
      <c r="I79" s="378"/>
      <c r="J79" s="378"/>
    </row>
    <row r="80" spans="1:10" ht="15.75" x14ac:dyDescent="0.25">
      <c r="C80" s="378"/>
      <c r="D80" s="378"/>
      <c r="E80" s="378"/>
      <c r="F80" s="378"/>
      <c r="G80" s="378"/>
      <c r="H80" s="378"/>
      <c r="I80" s="378"/>
      <c r="J80" s="378"/>
    </row>
    <row r="81" spans="3:10" ht="15.75" x14ac:dyDescent="0.25">
      <c r="C81" s="378"/>
      <c r="D81" s="378"/>
      <c r="E81" s="378"/>
      <c r="F81" s="378"/>
      <c r="G81" s="378"/>
      <c r="H81" s="378"/>
      <c r="I81" s="378"/>
      <c r="J81" s="378"/>
    </row>
    <row r="82" spans="3:10" ht="15.75" x14ac:dyDescent="0.25">
      <c r="C82" s="378"/>
      <c r="D82" s="378"/>
      <c r="E82" s="378"/>
      <c r="F82" s="378"/>
      <c r="G82" s="378"/>
      <c r="H82" s="378"/>
      <c r="I82" s="378"/>
      <c r="J82" s="378"/>
    </row>
    <row r="83" spans="3:10" ht="15.75" x14ac:dyDescent="0.25">
      <c r="C83" s="378"/>
      <c r="D83" s="378"/>
      <c r="E83" s="378"/>
      <c r="F83" s="378"/>
      <c r="G83" s="378"/>
      <c r="H83" s="378"/>
      <c r="I83" s="378"/>
      <c r="J83" s="378"/>
    </row>
    <row r="84" spans="3:10" ht="15.75" x14ac:dyDescent="0.25">
      <c r="C84" s="378"/>
      <c r="D84" s="378"/>
      <c r="E84" s="378"/>
      <c r="F84" s="378"/>
      <c r="G84" s="378"/>
      <c r="H84" s="378"/>
      <c r="I84" s="378"/>
      <c r="J84" s="378"/>
    </row>
    <row r="85" spans="3:10" ht="15.75" x14ac:dyDescent="0.25">
      <c r="C85" s="378"/>
      <c r="D85" s="378"/>
      <c r="E85" s="378"/>
      <c r="F85" s="378"/>
      <c r="G85" s="378"/>
      <c r="H85" s="378"/>
      <c r="I85" s="378"/>
      <c r="J85" s="378"/>
    </row>
    <row r="86" spans="3:10" ht="15.75" x14ac:dyDescent="0.25">
      <c r="C86" s="378"/>
      <c r="D86" s="378"/>
      <c r="E86" s="378"/>
      <c r="F86" s="378"/>
      <c r="G86" s="378"/>
      <c r="H86" s="378"/>
      <c r="I86" s="378"/>
      <c r="J86" s="378"/>
    </row>
    <row r="87" spans="3:10" ht="15.75" x14ac:dyDescent="0.25">
      <c r="C87" s="378"/>
      <c r="D87" s="378"/>
      <c r="E87" s="378"/>
      <c r="F87" s="378"/>
      <c r="G87" s="378"/>
      <c r="H87" s="378"/>
      <c r="I87" s="378"/>
      <c r="J87" s="378"/>
    </row>
    <row r="88" spans="3:10" ht="15.75" x14ac:dyDescent="0.25">
      <c r="C88" s="378"/>
      <c r="D88" s="378"/>
      <c r="E88" s="378"/>
      <c r="F88" s="378"/>
      <c r="G88" s="378"/>
      <c r="H88" s="378"/>
      <c r="I88" s="378"/>
      <c r="J88" s="378"/>
    </row>
    <row r="89" spans="3:10" ht="15.75" x14ac:dyDescent="0.25">
      <c r="C89" s="378"/>
      <c r="D89" s="378"/>
      <c r="E89" s="378"/>
      <c r="F89" s="378"/>
      <c r="G89" s="378"/>
      <c r="H89" s="378"/>
      <c r="I89" s="378"/>
      <c r="J89" s="378"/>
    </row>
    <row r="90" spans="3:10" ht="15.75" x14ac:dyDescent="0.25">
      <c r="C90" s="378"/>
      <c r="D90" s="378"/>
      <c r="E90" s="378"/>
      <c r="F90" s="378"/>
      <c r="G90" s="378"/>
      <c r="H90" s="378"/>
      <c r="I90" s="378"/>
      <c r="J90" s="378"/>
    </row>
    <row r="91" spans="3:10" ht="15.75" x14ac:dyDescent="0.25">
      <c r="C91" s="378"/>
      <c r="D91" s="378"/>
      <c r="E91" s="378"/>
      <c r="F91" s="378"/>
      <c r="G91" s="378"/>
      <c r="H91" s="378"/>
      <c r="I91" s="378"/>
      <c r="J91" s="378"/>
    </row>
    <row r="92" spans="3:10" ht="15.75" x14ac:dyDescent="0.25">
      <c r="C92" s="378"/>
      <c r="D92" s="378"/>
      <c r="E92" s="378"/>
      <c r="F92" s="378"/>
      <c r="G92" s="378"/>
      <c r="H92" s="378"/>
      <c r="I92" s="378"/>
      <c r="J92" s="378"/>
    </row>
    <row r="93" spans="3:10" ht="15.75" x14ac:dyDescent="0.25">
      <c r="C93" s="378"/>
      <c r="D93" s="378"/>
      <c r="E93" s="378"/>
      <c r="F93" s="378"/>
      <c r="G93" s="378"/>
      <c r="H93" s="378"/>
      <c r="I93" s="378"/>
      <c r="J93" s="378"/>
    </row>
    <row r="94" spans="3:10" ht="15.75" x14ac:dyDescent="0.25">
      <c r="C94" s="378"/>
      <c r="D94" s="378"/>
      <c r="E94" s="378"/>
      <c r="F94" s="378"/>
      <c r="G94" s="378"/>
      <c r="H94" s="378"/>
      <c r="I94" s="378"/>
      <c r="J94" s="378"/>
    </row>
    <row r="95" spans="3:10" ht="15.75" x14ac:dyDescent="0.25">
      <c r="C95" s="378"/>
      <c r="D95" s="378"/>
      <c r="E95" s="378"/>
      <c r="F95" s="378"/>
      <c r="G95" s="378"/>
      <c r="H95" s="378"/>
      <c r="I95" s="378"/>
      <c r="J95" s="378"/>
    </row>
    <row r="96" spans="3:10" ht="15.75" x14ac:dyDescent="0.25">
      <c r="C96" s="378"/>
      <c r="D96" s="378"/>
      <c r="E96" s="378"/>
      <c r="F96" s="378"/>
      <c r="G96" s="378"/>
      <c r="H96" s="378"/>
      <c r="I96" s="378"/>
      <c r="J96" s="378"/>
    </row>
    <row r="97" spans="3:10" ht="15.75" x14ac:dyDescent="0.25">
      <c r="C97" s="378"/>
      <c r="D97" s="378"/>
      <c r="E97" s="378"/>
      <c r="F97" s="378"/>
      <c r="G97" s="378"/>
      <c r="H97" s="378"/>
      <c r="I97" s="378"/>
      <c r="J97" s="378"/>
    </row>
    <row r="98" spans="3:10" ht="15.75" x14ac:dyDescent="0.25">
      <c r="C98" s="378"/>
      <c r="D98" s="378"/>
      <c r="E98" s="378"/>
      <c r="F98" s="378"/>
      <c r="G98" s="378"/>
      <c r="H98" s="378"/>
      <c r="I98" s="378"/>
      <c r="J98" s="378"/>
    </row>
    <row r="99" spans="3:10" ht="15.75" x14ac:dyDescent="0.25">
      <c r="C99" s="378"/>
      <c r="D99" s="378"/>
      <c r="E99" s="378"/>
      <c r="F99" s="378"/>
      <c r="G99" s="378"/>
      <c r="H99" s="378"/>
      <c r="I99" s="378"/>
      <c r="J99" s="378"/>
    </row>
    <row r="100" spans="3:10" ht="15.75" x14ac:dyDescent="0.25">
      <c r="C100" s="378"/>
      <c r="D100" s="378"/>
      <c r="E100" s="378"/>
      <c r="F100" s="378"/>
      <c r="G100" s="378"/>
      <c r="H100" s="378"/>
      <c r="I100" s="378"/>
      <c r="J100" s="378"/>
    </row>
    <row r="101" spans="3:10" ht="15.75" x14ac:dyDescent="0.25">
      <c r="C101" s="378"/>
      <c r="D101" s="378"/>
      <c r="E101" s="378"/>
      <c r="F101" s="378"/>
      <c r="G101" s="378"/>
      <c r="H101" s="378"/>
      <c r="I101" s="378"/>
      <c r="J101" s="378"/>
    </row>
    <row r="102" spans="3:10" ht="15.75" x14ac:dyDescent="0.25">
      <c r="C102" s="378"/>
      <c r="D102" s="378"/>
      <c r="E102" s="378"/>
      <c r="F102" s="378"/>
      <c r="G102" s="378"/>
      <c r="H102" s="378"/>
      <c r="I102" s="378"/>
      <c r="J102" s="378"/>
    </row>
    <row r="103" spans="3:10" ht="15.75" x14ac:dyDescent="0.25">
      <c r="C103" s="378"/>
      <c r="D103" s="378"/>
      <c r="E103" s="378"/>
      <c r="F103" s="378"/>
      <c r="G103" s="378"/>
      <c r="H103" s="378"/>
      <c r="I103" s="378"/>
      <c r="J103" s="378"/>
    </row>
    <row r="104" spans="3:10" ht="15.75" x14ac:dyDescent="0.25">
      <c r="C104" s="378"/>
      <c r="D104" s="378"/>
      <c r="E104" s="378"/>
      <c r="F104" s="378"/>
      <c r="G104" s="378"/>
      <c r="H104" s="378"/>
      <c r="I104" s="378"/>
      <c r="J104" s="378"/>
    </row>
    <row r="105" spans="3:10" ht="15.75" x14ac:dyDescent="0.25">
      <c r="C105" s="378"/>
      <c r="D105" s="378"/>
      <c r="E105" s="378"/>
      <c r="F105" s="378"/>
      <c r="G105" s="378"/>
      <c r="H105" s="378"/>
      <c r="I105" s="378"/>
      <c r="J105" s="378"/>
    </row>
    <row r="106" spans="3:10" ht="15.75" x14ac:dyDescent="0.25">
      <c r="C106" s="378"/>
      <c r="D106" s="378"/>
      <c r="E106" s="378"/>
      <c r="F106" s="378"/>
      <c r="G106" s="378"/>
      <c r="H106" s="378"/>
      <c r="I106" s="378"/>
      <c r="J106" s="378"/>
    </row>
    <row r="107" spans="3:10" ht="15.75" x14ac:dyDescent="0.25">
      <c r="C107" s="378"/>
      <c r="D107" s="378"/>
      <c r="E107" s="378"/>
      <c r="F107" s="378"/>
      <c r="G107" s="378"/>
      <c r="H107" s="378"/>
      <c r="I107" s="378"/>
      <c r="J107" s="378"/>
    </row>
    <row r="108" spans="3:10" ht="15.75" x14ac:dyDescent="0.25">
      <c r="C108" s="378"/>
      <c r="D108" s="378"/>
      <c r="E108" s="378"/>
      <c r="F108" s="378"/>
      <c r="G108" s="378"/>
      <c r="H108" s="378"/>
      <c r="I108" s="378"/>
      <c r="J108" s="378"/>
    </row>
    <row r="109" spans="3:10" ht="15.75" x14ac:dyDescent="0.25">
      <c r="C109" s="378"/>
      <c r="D109" s="378"/>
      <c r="E109" s="378"/>
      <c r="F109" s="378"/>
      <c r="G109" s="378"/>
      <c r="H109" s="378"/>
      <c r="I109" s="378"/>
      <c r="J109" s="378"/>
    </row>
    <row r="110" spans="3:10" ht="15.75" x14ac:dyDescent="0.25">
      <c r="C110" s="378"/>
      <c r="D110" s="378"/>
      <c r="E110" s="378"/>
      <c r="F110" s="378"/>
      <c r="G110" s="378"/>
      <c r="H110" s="378"/>
      <c r="I110" s="378"/>
      <c r="J110" s="378"/>
    </row>
    <row r="111" spans="3:10" ht="15.75" x14ac:dyDescent="0.25">
      <c r="C111" s="378"/>
      <c r="D111" s="378"/>
      <c r="E111" s="378"/>
      <c r="F111" s="378"/>
      <c r="G111" s="378"/>
      <c r="H111" s="378"/>
      <c r="I111" s="378"/>
      <c r="J111" s="378"/>
    </row>
    <row r="112" spans="3:10" ht="15.75" x14ac:dyDescent="0.25">
      <c r="C112" s="378"/>
      <c r="D112" s="378"/>
      <c r="E112" s="378"/>
      <c r="F112" s="378"/>
      <c r="G112" s="378"/>
      <c r="H112" s="378"/>
      <c r="I112" s="378"/>
      <c r="J112" s="378"/>
    </row>
    <row r="113" spans="3:10" ht="15.75" x14ac:dyDescent="0.25">
      <c r="C113" s="378"/>
      <c r="D113" s="378"/>
      <c r="E113" s="378"/>
      <c r="F113" s="378"/>
      <c r="G113" s="378"/>
      <c r="H113" s="378"/>
      <c r="I113" s="378"/>
      <c r="J113" s="378"/>
    </row>
    <row r="114" spans="3:10" ht="15.75" x14ac:dyDescent="0.25">
      <c r="C114" s="378"/>
      <c r="D114" s="378"/>
      <c r="E114" s="378"/>
      <c r="F114" s="378"/>
      <c r="G114" s="378"/>
      <c r="H114" s="378"/>
      <c r="I114" s="378"/>
      <c r="J114" s="378"/>
    </row>
    <row r="115" spans="3:10" ht="15.75" x14ac:dyDescent="0.25">
      <c r="C115" s="378"/>
      <c r="D115" s="378"/>
      <c r="E115" s="378"/>
      <c r="F115" s="378"/>
      <c r="G115" s="378"/>
      <c r="H115" s="378"/>
      <c r="I115" s="378"/>
      <c r="J115" s="378"/>
    </row>
    <row r="116" spans="3:10" ht="15.75" x14ac:dyDescent="0.25">
      <c r="C116" s="378"/>
      <c r="D116" s="378"/>
      <c r="E116" s="378"/>
      <c r="F116" s="378"/>
      <c r="G116" s="378"/>
      <c r="H116" s="378"/>
      <c r="I116" s="378"/>
      <c r="J116" s="378"/>
    </row>
    <row r="117" spans="3:10" ht="15.75" x14ac:dyDescent="0.25">
      <c r="C117" s="378"/>
      <c r="D117" s="378"/>
      <c r="E117" s="378"/>
      <c r="F117" s="378"/>
      <c r="G117" s="378"/>
      <c r="H117" s="378"/>
      <c r="I117" s="378"/>
      <c r="J117" s="378"/>
    </row>
    <row r="118" spans="3:10" ht="15.75" x14ac:dyDescent="0.25">
      <c r="C118" s="378"/>
      <c r="D118" s="378"/>
      <c r="E118" s="378"/>
      <c r="F118" s="378"/>
      <c r="G118" s="378"/>
      <c r="H118" s="378"/>
      <c r="I118" s="378"/>
      <c r="J118" s="378"/>
    </row>
    <row r="119" spans="3:10" ht="15.75" x14ac:dyDescent="0.25">
      <c r="C119" s="378"/>
      <c r="D119" s="378"/>
      <c r="E119" s="378"/>
      <c r="F119" s="378"/>
      <c r="G119" s="378"/>
      <c r="H119" s="378"/>
      <c r="I119" s="378"/>
      <c r="J119" s="378"/>
    </row>
    <row r="120" spans="3:10" ht="15.75" x14ac:dyDescent="0.25">
      <c r="C120" s="378"/>
      <c r="D120" s="378"/>
      <c r="E120" s="378"/>
      <c r="F120" s="378"/>
      <c r="G120" s="378"/>
      <c r="H120" s="378"/>
      <c r="I120" s="378"/>
      <c r="J120" s="378"/>
    </row>
    <row r="121" spans="3:10" ht="15.75" x14ac:dyDescent="0.25">
      <c r="C121" s="378"/>
      <c r="D121" s="378"/>
      <c r="E121" s="378"/>
      <c r="F121" s="378"/>
      <c r="G121" s="378"/>
      <c r="H121" s="378"/>
      <c r="I121" s="378"/>
      <c r="J121" s="378"/>
    </row>
    <row r="122" spans="3:10" ht="15.75" x14ac:dyDescent="0.25">
      <c r="C122" s="378"/>
      <c r="D122" s="378"/>
      <c r="E122" s="378"/>
      <c r="F122" s="378"/>
      <c r="G122" s="378"/>
      <c r="H122" s="378"/>
      <c r="I122" s="378"/>
      <c r="J122" s="378"/>
    </row>
    <row r="123" spans="3:10" ht="15.75" x14ac:dyDescent="0.25">
      <c r="C123" s="378"/>
      <c r="D123" s="378"/>
      <c r="E123" s="378"/>
      <c r="F123" s="378"/>
      <c r="G123" s="378"/>
      <c r="H123" s="378"/>
      <c r="I123" s="378"/>
      <c r="J123" s="378"/>
    </row>
    <row r="124" spans="3:10" ht="15.75" x14ac:dyDescent="0.25">
      <c r="C124" s="378"/>
      <c r="D124" s="378"/>
      <c r="E124" s="378"/>
      <c r="F124" s="378"/>
      <c r="G124" s="378"/>
      <c r="H124" s="378"/>
      <c r="I124" s="378"/>
      <c r="J124" s="378"/>
    </row>
    <row r="125" spans="3:10" ht="15.75" x14ac:dyDescent="0.25">
      <c r="C125" s="378"/>
      <c r="D125" s="378"/>
      <c r="E125" s="378"/>
      <c r="F125" s="378"/>
      <c r="G125" s="378"/>
      <c r="H125" s="378"/>
      <c r="I125" s="378"/>
      <c r="J125" s="378"/>
    </row>
    <row r="126" spans="3:10" ht="15.75" x14ac:dyDescent="0.25">
      <c r="C126" s="378"/>
      <c r="D126" s="378"/>
      <c r="E126" s="378"/>
      <c r="F126" s="378"/>
      <c r="G126" s="378"/>
      <c r="H126" s="378"/>
      <c r="I126" s="378"/>
      <c r="J126" s="378"/>
    </row>
    <row r="127" spans="3:10" ht="15.75" x14ac:dyDescent="0.25">
      <c r="C127" s="378"/>
      <c r="D127" s="378"/>
      <c r="E127" s="378"/>
      <c r="F127" s="378"/>
      <c r="G127" s="378"/>
      <c r="H127" s="378"/>
      <c r="I127" s="378"/>
      <c r="J127" s="378"/>
    </row>
    <row r="128" spans="3:10" ht="15.75" x14ac:dyDescent="0.25">
      <c r="C128" s="378"/>
      <c r="D128" s="378"/>
      <c r="E128" s="378"/>
      <c r="F128" s="378"/>
      <c r="G128" s="378"/>
      <c r="H128" s="378"/>
      <c r="I128" s="378"/>
      <c r="J128" s="378"/>
    </row>
    <row r="129" spans="3:10" ht="15.75" x14ac:dyDescent="0.25">
      <c r="C129" s="378"/>
      <c r="D129" s="378"/>
      <c r="E129" s="378"/>
      <c r="F129" s="378"/>
      <c r="G129" s="378"/>
      <c r="H129" s="378"/>
      <c r="I129" s="378"/>
      <c r="J129" s="378"/>
    </row>
    <row r="130" spans="3:10" ht="15.75" x14ac:dyDescent="0.25">
      <c r="C130" s="378"/>
      <c r="D130" s="378"/>
      <c r="E130" s="378"/>
      <c r="F130" s="378"/>
      <c r="G130" s="378"/>
      <c r="H130" s="378"/>
      <c r="I130" s="378"/>
      <c r="J130" s="378"/>
    </row>
    <row r="131" spans="3:10" ht="15.75" x14ac:dyDescent="0.25">
      <c r="C131" s="378"/>
      <c r="D131" s="378"/>
      <c r="E131" s="378"/>
      <c r="F131" s="378"/>
      <c r="G131" s="378"/>
      <c r="H131" s="378"/>
      <c r="I131" s="378"/>
      <c r="J131" s="378"/>
    </row>
    <row r="132" spans="3:10" ht="15.75" x14ac:dyDescent="0.25">
      <c r="C132" s="378"/>
      <c r="D132" s="378"/>
      <c r="E132" s="378"/>
      <c r="F132" s="378"/>
      <c r="G132" s="378"/>
      <c r="H132" s="378"/>
      <c r="I132" s="378"/>
      <c r="J132" s="378"/>
    </row>
    <row r="133" spans="3:10" ht="15.75" x14ac:dyDescent="0.25">
      <c r="C133" s="378"/>
      <c r="D133" s="378"/>
      <c r="E133" s="378"/>
      <c r="F133" s="378"/>
      <c r="G133" s="378"/>
      <c r="H133" s="378"/>
      <c r="I133" s="378"/>
      <c r="J133" s="378"/>
    </row>
    <row r="134" spans="3:10" ht="15.75" x14ac:dyDescent="0.25">
      <c r="C134" s="378"/>
      <c r="D134" s="378"/>
      <c r="E134" s="378"/>
      <c r="F134" s="378"/>
      <c r="G134" s="378"/>
      <c r="H134" s="378"/>
      <c r="I134" s="378"/>
      <c r="J134" s="378"/>
    </row>
    <row r="135" spans="3:10" ht="15.75" x14ac:dyDescent="0.25">
      <c r="C135" s="378"/>
      <c r="D135" s="378"/>
      <c r="E135" s="378"/>
      <c r="F135" s="378"/>
      <c r="G135" s="378"/>
      <c r="H135" s="378"/>
      <c r="I135" s="378"/>
      <c r="J135" s="378"/>
    </row>
    <row r="136" spans="3:10" ht="15.75" x14ac:dyDescent="0.25">
      <c r="C136" s="378"/>
      <c r="D136" s="378"/>
      <c r="E136" s="378"/>
      <c r="F136" s="378"/>
      <c r="G136" s="378"/>
      <c r="H136" s="378"/>
      <c r="I136" s="378"/>
      <c r="J136" s="378"/>
    </row>
    <row r="137" spans="3:10" ht="15.75" x14ac:dyDescent="0.25">
      <c r="C137" s="378"/>
      <c r="D137" s="378"/>
      <c r="E137" s="378"/>
      <c r="F137" s="378"/>
      <c r="G137" s="378"/>
      <c r="H137" s="378"/>
      <c r="I137" s="378"/>
      <c r="J137" s="378"/>
    </row>
    <row r="138" spans="3:10" ht="15.75" x14ac:dyDescent="0.25">
      <c r="C138" s="378"/>
      <c r="D138" s="378"/>
      <c r="E138" s="378"/>
      <c r="F138" s="378"/>
      <c r="G138" s="378"/>
      <c r="H138" s="378"/>
      <c r="I138" s="378"/>
      <c r="J138" s="378"/>
    </row>
    <row r="139" spans="3:10" ht="15.75" x14ac:dyDescent="0.25">
      <c r="C139" s="378"/>
      <c r="D139" s="378"/>
      <c r="E139" s="378"/>
      <c r="F139" s="378"/>
      <c r="G139" s="378"/>
      <c r="H139" s="378"/>
      <c r="I139" s="378"/>
      <c r="J139" s="378"/>
    </row>
    <row r="140" spans="3:10" ht="15.75" x14ac:dyDescent="0.25">
      <c r="C140" s="378"/>
      <c r="D140" s="378"/>
      <c r="E140" s="378"/>
      <c r="F140" s="378"/>
      <c r="G140" s="378"/>
      <c r="H140" s="378"/>
      <c r="I140" s="378"/>
      <c r="J140" s="378"/>
    </row>
    <row r="141" spans="3:10" ht="15.75" x14ac:dyDescent="0.25">
      <c r="C141" s="378"/>
      <c r="D141" s="378"/>
      <c r="E141" s="378"/>
      <c r="F141" s="378"/>
      <c r="G141" s="378"/>
      <c r="H141" s="378"/>
      <c r="I141" s="378"/>
      <c r="J141" s="378"/>
    </row>
    <row r="142" spans="3:10" ht="15.75" x14ac:dyDescent="0.25">
      <c r="C142" s="378"/>
      <c r="D142" s="378"/>
      <c r="E142" s="378"/>
      <c r="F142" s="378"/>
      <c r="G142" s="378"/>
      <c r="H142" s="378"/>
      <c r="I142" s="378"/>
      <c r="J142" s="378"/>
    </row>
    <row r="143" spans="3:10" ht="15.75" x14ac:dyDescent="0.25">
      <c r="C143" s="378"/>
      <c r="D143" s="378"/>
      <c r="E143" s="378"/>
      <c r="F143" s="378"/>
      <c r="G143" s="378"/>
      <c r="H143" s="378"/>
      <c r="I143" s="378"/>
      <c r="J143" s="378"/>
    </row>
    <row r="144" spans="3:10" ht="15.75" x14ac:dyDescent="0.25">
      <c r="C144" s="378"/>
      <c r="D144" s="378"/>
      <c r="E144" s="378"/>
      <c r="F144" s="378"/>
      <c r="G144" s="378"/>
      <c r="H144" s="378"/>
      <c r="I144" s="378"/>
      <c r="J144" s="378"/>
    </row>
    <row r="145" spans="3:10" ht="15.75" x14ac:dyDescent="0.25">
      <c r="C145" s="378"/>
      <c r="D145" s="378"/>
      <c r="E145" s="378"/>
      <c r="F145" s="378"/>
      <c r="G145" s="378"/>
      <c r="H145" s="378"/>
      <c r="I145" s="378"/>
      <c r="J145" s="378"/>
    </row>
    <row r="146" spans="3:10" ht="15.75" x14ac:dyDescent="0.25">
      <c r="C146" s="378"/>
      <c r="D146" s="378"/>
      <c r="E146" s="378"/>
      <c r="F146" s="378"/>
      <c r="G146" s="378"/>
      <c r="H146" s="378"/>
      <c r="I146" s="378"/>
      <c r="J146" s="378"/>
    </row>
    <row r="147" spans="3:10" ht="15.75" x14ac:dyDescent="0.25">
      <c r="C147" s="378"/>
      <c r="D147" s="378"/>
      <c r="E147" s="378"/>
      <c r="F147" s="378"/>
      <c r="G147" s="378"/>
      <c r="H147" s="378"/>
      <c r="I147" s="378"/>
      <c r="J147" s="378"/>
    </row>
    <row r="148" spans="3:10" ht="15.75" x14ac:dyDescent="0.25">
      <c r="C148" s="378"/>
      <c r="D148" s="378"/>
      <c r="E148" s="378"/>
      <c r="F148" s="378"/>
      <c r="G148" s="378"/>
      <c r="H148" s="378"/>
      <c r="I148" s="378"/>
      <c r="J148" s="378"/>
    </row>
    <row r="149" spans="3:10" ht="15.75" x14ac:dyDescent="0.25">
      <c r="C149" s="378"/>
      <c r="D149" s="378"/>
      <c r="E149" s="378"/>
      <c r="F149" s="378"/>
      <c r="G149" s="378"/>
      <c r="H149" s="378"/>
      <c r="I149" s="378"/>
      <c r="J149" s="378"/>
    </row>
    <row r="150" spans="3:10" ht="15.75" x14ac:dyDescent="0.25">
      <c r="C150" s="378"/>
      <c r="D150" s="378"/>
      <c r="E150" s="378"/>
      <c r="F150" s="378"/>
      <c r="G150" s="378"/>
      <c r="H150" s="378"/>
      <c r="I150" s="378"/>
      <c r="J150" s="378"/>
    </row>
    <row r="151" spans="3:10" ht="15.75" x14ac:dyDescent="0.25">
      <c r="C151" s="378"/>
      <c r="D151" s="378"/>
      <c r="E151" s="378"/>
      <c r="F151" s="378"/>
      <c r="G151" s="378"/>
      <c r="H151" s="378"/>
      <c r="I151" s="378"/>
      <c r="J151" s="378"/>
    </row>
    <row r="152" spans="3:10" ht="15.75" x14ac:dyDescent="0.25">
      <c r="C152" s="378"/>
      <c r="D152" s="378"/>
      <c r="E152" s="378"/>
      <c r="F152" s="378"/>
      <c r="G152" s="378"/>
      <c r="H152" s="378"/>
      <c r="I152" s="378"/>
      <c r="J152" s="378"/>
    </row>
    <row r="153" spans="3:10" ht="15.75" x14ac:dyDescent="0.25">
      <c r="C153" s="378"/>
      <c r="D153" s="378"/>
      <c r="E153" s="378"/>
      <c r="F153" s="378"/>
      <c r="G153" s="378"/>
      <c r="H153" s="378"/>
      <c r="I153" s="378"/>
      <c r="J153" s="378"/>
    </row>
    <row r="154" spans="3:10" ht="15.75" x14ac:dyDescent="0.25">
      <c r="C154" s="378"/>
      <c r="D154" s="378"/>
      <c r="E154" s="378"/>
      <c r="F154" s="378"/>
      <c r="G154" s="378"/>
      <c r="H154" s="378"/>
      <c r="I154" s="378"/>
      <c r="J154" s="378"/>
    </row>
    <row r="155" spans="3:10" ht="15.75" x14ac:dyDescent="0.25">
      <c r="C155" s="378"/>
      <c r="D155" s="378"/>
      <c r="E155" s="378"/>
      <c r="F155" s="378"/>
      <c r="G155" s="378"/>
      <c r="H155" s="378"/>
      <c r="I155" s="378"/>
      <c r="J155" s="378"/>
    </row>
    <row r="156" spans="3:10" ht="15.75" x14ac:dyDescent="0.25">
      <c r="C156" s="378"/>
      <c r="D156" s="378"/>
      <c r="E156" s="378"/>
      <c r="F156" s="378"/>
      <c r="G156" s="378"/>
      <c r="H156" s="378"/>
      <c r="I156" s="378"/>
      <c r="J156" s="378"/>
    </row>
    <row r="157" spans="3:10" ht="15.75" x14ac:dyDescent="0.25">
      <c r="C157" s="378"/>
      <c r="D157" s="378"/>
      <c r="E157" s="378"/>
      <c r="F157" s="378"/>
      <c r="G157" s="378"/>
      <c r="H157" s="378"/>
      <c r="I157" s="378"/>
      <c r="J157" s="378"/>
    </row>
    <row r="158" spans="3:10" ht="15.75" x14ac:dyDescent="0.25">
      <c r="C158" s="378"/>
      <c r="D158" s="378"/>
      <c r="E158" s="378"/>
      <c r="F158" s="378"/>
      <c r="G158" s="378"/>
      <c r="H158" s="378"/>
      <c r="I158" s="378"/>
      <c r="J158" s="378"/>
    </row>
    <row r="159" spans="3:10" ht="15.75" x14ac:dyDescent="0.25">
      <c r="C159" s="378"/>
      <c r="D159" s="378"/>
      <c r="E159" s="378"/>
      <c r="F159" s="378"/>
      <c r="G159" s="378"/>
      <c r="H159" s="378"/>
      <c r="I159" s="378"/>
      <c r="J159" s="378"/>
    </row>
    <row r="160" spans="3:10" ht="15.75" x14ac:dyDescent="0.25">
      <c r="C160" s="378"/>
      <c r="D160" s="378"/>
      <c r="E160" s="378"/>
      <c r="F160" s="378"/>
      <c r="G160" s="378"/>
      <c r="H160" s="378"/>
      <c r="I160" s="378"/>
      <c r="J160" s="378"/>
    </row>
    <row r="161" spans="3:10" ht="15.75" x14ac:dyDescent="0.25">
      <c r="C161" s="378"/>
      <c r="D161" s="378"/>
      <c r="E161" s="378"/>
      <c r="F161" s="378"/>
      <c r="G161" s="378"/>
      <c r="H161" s="378"/>
      <c r="I161" s="378"/>
      <c r="J161" s="378"/>
    </row>
    <row r="162" spans="3:10" ht="15.75" x14ac:dyDescent="0.25">
      <c r="C162" s="378"/>
      <c r="D162" s="378"/>
      <c r="E162" s="378"/>
      <c r="F162" s="378"/>
      <c r="G162" s="378"/>
      <c r="H162" s="378"/>
      <c r="I162" s="378"/>
      <c r="J162" s="378"/>
    </row>
    <row r="163" spans="3:10" ht="15.75" x14ac:dyDescent="0.25">
      <c r="C163" s="378"/>
      <c r="D163" s="378"/>
      <c r="E163" s="378"/>
      <c r="F163" s="378"/>
      <c r="G163" s="378"/>
      <c r="H163" s="378"/>
      <c r="I163" s="378"/>
      <c r="J163" s="378"/>
    </row>
    <row r="164" spans="3:10" ht="15.75" x14ac:dyDescent="0.25">
      <c r="C164" s="378"/>
      <c r="D164" s="378"/>
      <c r="E164" s="378"/>
      <c r="F164" s="378"/>
      <c r="G164" s="378"/>
      <c r="H164" s="378"/>
      <c r="I164" s="378"/>
      <c r="J164" s="378"/>
    </row>
    <row r="165" spans="3:10" ht="15.75" x14ac:dyDescent="0.25">
      <c r="C165" s="378"/>
      <c r="D165" s="378"/>
      <c r="E165" s="378"/>
      <c r="F165" s="378"/>
      <c r="G165" s="378"/>
      <c r="H165" s="378"/>
      <c r="I165" s="378"/>
      <c r="J165" s="378"/>
    </row>
    <row r="166" spans="3:10" ht="15.75" x14ac:dyDescent="0.25">
      <c r="C166" s="378"/>
      <c r="D166" s="378"/>
      <c r="E166" s="378"/>
      <c r="F166" s="378"/>
      <c r="G166" s="378"/>
      <c r="H166" s="378"/>
      <c r="I166" s="378"/>
      <c r="J166" s="378"/>
    </row>
    <row r="167" spans="3:10" ht="15.75" x14ac:dyDescent="0.25">
      <c r="C167" s="378"/>
      <c r="D167" s="378"/>
      <c r="E167" s="378"/>
      <c r="F167" s="378"/>
      <c r="G167" s="378"/>
      <c r="H167" s="378"/>
      <c r="I167" s="378"/>
      <c r="J167" s="378"/>
    </row>
    <row r="168" spans="3:10" ht="15.75" x14ac:dyDescent="0.25">
      <c r="C168" s="378"/>
      <c r="D168" s="378"/>
      <c r="E168" s="378"/>
      <c r="F168" s="378"/>
      <c r="G168" s="378"/>
      <c r="H168" s="378"/>
      <c r="I168" s="378"/>
      <c r="J168" s="378"/>
    </row>
    <row r="169" spans="3:10" ht="15.75" x14ac:dyDescent="0.25">
      <c r="C169" s="378"/>
      <c r="D169" s="378"/>
      <c r="E169" s="378"/>
      <c r="F169" s="378"/>
      <c r="G169" s="378"/>
      <c r="H169" s="378"/>
      <c r="I169" s="378"/>
      <c r="J169" s="378"/>
    </row>
    <row r="170" spans="3:10" ht="15.75" x14ac:dyDescent="0.25">
      <c r="C170" s="378"/>
      <c r="D170" s="378"/>
      <c r="E170" s="378"/>
      <c r="F170" s="378"/>
      <c r="G170" s="378"/>
      <c r="H170" s="378"/>
      <c r="I170" s="378"/>
      <c r="J170" s="378"/>
    </row>
  </sheetData>
  <sheetProtection password="D13B" sheet="1" objects="1" scenarios="1"/>
  <mergeCells count="2">
    <mergeCell ref="A5:C5"/>
    <mergeCell ref="A37:C37"/>
  </mergeCells>
  <phoneticPr fontId="2" type="noConversion"/>
  <printOptions horizontalCentered="1"/>
  <pageMargins left="0.3" right="0.25" top="0.32" bottom="0.37" header="0.17" footer="0.17"/>
  <pageSetup scale="76" fitToHeight="3" orientation="portrait" r:id="rId1"/>
  <headerFooter alignWithMargins="0">
    <oddFooter>&amp;L&amp;8&amp;Z&amp;F, &amp;A&amp;R&amp;8&amp;D,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pageSetUpPr fitToPage="1"/>
  </sheetPr>
  <dimension ref="A1:J62"/>
  <sheetViews>
    <sheetView workbookViewId="0">
      <selection activeCell="A15" sqref="A15"/>
    </sheetView>
  </sheetViews>
  <sheetFormatPr defaultRowHeight="12.75" x14ac:dyDescent="0.2"/>
  <cols>
    <col min="1" max="1" width="56.28515625" style="226" customWidth="1"/>
    <col min="2" max="2" width="23.42578125" style="226" customWidth="1"/>
    <col min="3" max="4" width="17.7109375" style="226" bestFit="1" customWidth="1"/>
    <col min="5" max="5" width="17.85546875" style="226" bestFit="1" customWidth="1"/>
    <col min="6" max="16384" width="9.140625" style="226"/>
  </cols>
  <sheetData>
    <row r="1" spans="1:10" ht="15.75" x14ac:dyDescent="0.25">
      <c r="A1" s="449" t="s">
        <v>1036</v>
      </c>
      <c r="B1" s="448" t="s">
        <v>425</v>
      </c>
      <c r="C1" s="448"/>
      <c r="D1" s="448"/>
      <c r="E1" s="448"/>
      <c r="F1" s="448"/>
      <c r="G1" s="448"/>
      <c r="H1" s="448"/>
      <c r="I1" s="448"/>
      <c r="J1" s="448"/>
    </row>
    <row r="2" spans="1:10" ht="15.75" x14ac:dyDescent="0.25">
      <c r="A2" s="449" t="s">
        <v>805</v>
      </c>
      <c r="B2" s="448"/>
      <c r="C2" s="448"/>
      <c r="D2" s="448"/>
      <c r="E2" s="448"/>
      <c r="F2" s="448"/>
      <c r="G2" s="448"/>
      <c r="H2" s="448"/>
      <c r="I2" s="448"/>
      <c r="J2" s="448"/>
    </row>
    <row r="3" spans="1:10" ht="15.75" x14ac:dyDescent="0.25">
      <c r="A3" s="449" t="s">
        <v>1002</v>
      </c>
      <c r="B3" s="448"/>
      <c r="C3" s="448"/>
      <c r="D3" s="448"/>
      <c r="E3" s="448"/>
      <c r="F3" s="448"/>
      <c r="G3" s="448"/>
      <c r="H3" s="448"/>
      <c r="I3" s="448"/>
      <c r="J3" s="448"/>
    </row>
    <row r="4" spans="1:10" ht="15.75" x14ac:dyDescent="0.25">
      <c r="A4" s="449" t="s">
        <v>861</v>
      </c>
      <c r="B4" s="448"/>
      <c r="C4" s="448"/>
      <c r="D4" s="448"/>
      <c r="E4" s="448"/>
      <c r="F4" s="448"/>
      <c r="G4" s="448"/>
      <c r="H4" s="448"/>
      <c r="I4" s="448"/>
      <c r="J4" s="448"/>
    </row>
    <row r="5" spans="1:10" ht="15.75" x14ac:dyDescent="0.25">
      <c r="A5" s="448"/>
      <c r="B5" s="448"/>
      <c r="C5" s="448"/>
      <c r="D5" s="448"/>
      <c r="E5" s="448"/>
      <c r="F5" s="448"/>
      <c r="G5" s="448"/>
      <c r="H5" s="448"/>
      <c r="I5" s="448"/>
      <c r="J5" s="448"/>
    </row>
    <row r="6" spans="1:10" ht="15.75" x14ac:dyDescent="0.25">
      <c r="A6" s="448"/>
      <c r="B6" s="448"/>
      <c r="C6" s="448"/>
      <c r="D6" s="448"/>
      <c r="E6" s="448"/>
      <c r="F6" s="448"/>
      <c r="G6" s="448"/>
      <c r="H6" s="448"/>
      <c r="I6" s="448"/>
      <c r="J6" s="448"/>
    </row>
    <row r="7" spans="1:10" ht="15.75" x14ac:dyDescent="0.25">
      <c r="A7" s="448"/>
      <c r="B7" s="448"/>
      <c r="C7" s="448"/>
      <c r="D7" s="448"/>
      <c r="E7" s="448"/>
      <c r="F7" s="448"/>
      <c r="G7" s="448"/>
      <c r="H7" s="448"/>
      <c r="I7" s="448"/>
      <c r="J7" s="448"/>
    </row>
    <row r="8" spans="1:10" ht="15.75" x14ac:dyDescent="0.25">
      <c r="A8" s="448"/>
      <c r="B8" s="448"/>
      <c r="C8" s="448"/>
      <c r="D8" s="448"/>
      <c r="E8" s="448"/>
      <c r="F8" s="448"/>
      <c r="G8" s="448"/>
      <c r="H8" s="448"/>
      <c r="I8" s="448"/>
      <c r="J8" s="448"/>
    </row>
    <row r="9" spans="1:10" ht="16.5" thickBot="1" x14ac:dyDescent="0.3">
      <c r="A9" s="448"/>
      <c r="B9" s="448"/>
      <c r="C9" s="448"/>
      <c r="D9" s="448"/>
      <c r="E9" s="448"/>
      <c r="F9" s="448"/>
      <c r="G9" s="448"/>
      <c r="H9" s="448"/>
      <c r="I9" s="448"/>
      <c r="J9" s="448"/>
    </row>
    <row r="10" spans="1:10" ht="15.75" x14ac:dyDescent="0.25">
      <c r="A10" s="485" t="s">
        <v>1110</v>
      </c>
      <c r="B10" s="486"/>
      <c r="C10" s="487"/>
      <c r="D10" s="488"/>
      <c r="E10" s="488"/>
      <c r="F10" s="448"/>
      <c r="G10" s="448"/>
      <c r="H10" s="448"/>
      <c r="I10" s="448"/>
      <c r="J10" s="448"/>
    </row>
    <row r="11" spans="1:10" ht="16.5" thickBot="1" x14ac:dyDescent="0.3">
      <c r="A11" s="489"/>
      <c r="B11" s="490" t="s">
        <v>1097</v>
      </c>
      <c r="C11" s="491" t="str">
        <f>+B11</f>
        <v>Q1</v>
      </c>
      <c r="F11" s="448"/>
      <c r="G11" s="448"/>
      <c r="H11" s="448"/>
      <c r="I11" s="448"/>
      <c r="J11" s="448"/>
    </row>
    <row r="12" spans="1:10" ht="32.25" customHeight="1" thickBot="1" x14ac:dyDescent="0.3">
      <c r="A12" s="492" t="s">
        <v>1098</v>
      </c>
      <c r="B12" s="458" t="s">
        <v>1099</v>
      </c>
      <c r="C12" s="459" t="s">
        <v>1108</v>
      </c>
      <c r="F12" s="448"/>
      <c r="G12" s="448"/>
      <c r="H12" s="448"/>
      <c r="I12" s="448"/>
      <c r="J12" s="448"/>
    </row>
    <row r="13" spans="1:10" ht="16.5" thickBot="1" x14ac:dyDescent="0.3">
      <c r="A13" s="493"/>
      <c r="B13" s="494"/>
      <c r="C13" s="462">
        <v>0.85</v>
      </c>
      <c r="F13" s="448"/>
      <c r="G13" s="448"/>
      <c r="H13" s="448"/>
      <c r="I13" s="448"/>
      <c r="J13" s="448"/>
    </row>
    <row r="14" spans="1:10" ht="16.5" thickBot="1" x14ac:dyDescent="0.3">
      <c r="A14" s="495" t="s">
        <v>1100</v>
      </c>
      <c r="B14" s="496">
        <v>0.19550000000000001</v>
      </c>
      <c r="C14" s="497">
        <f>+B14*$C$13</f>
        <v>0.16617499999999999</v>
      </c>
      <c r="F14" s="448"/>
      <c r="G14" s="448"/>
      <c r="H14" s="448"/>
      <c r="I14" s="448"/>
      <c r="J14" s="448"/>
    </row>
    <row r="15" spans="1:10" ht="16.5" thickBot="1" x14ac:dyDescent="0.3">
      <c r="A15" s="498" t="s">
        <v>1101</v>
      </c>
      <c r="B15" s="496">
        <v>0.43640000000000001</v>
      </c>
      <c r="C15" s="497">
        <f t="shared" ref="C15:C16" si="0">+B15*$C$13</f>
        <v>0.37093999999999999</v>
      </c>
      <c r="F15" s="448"/>
      <c r="G15" s="448"/>
      <c r="H15" s="448"/>
      <c r="I15" s="448"/>
      <c r="J15" s="448"/>
    </row>
    <row r="16" spans="1:10" ht="16.5" thickBot="1" x14ac:dyDescent="0.3">
      <c r="A16" s="498" t="s">
        <v>1102</v>
      </c>
      <c r="B16" s="499">
        <v>0.36809999999999998</v>
      </c>
      <c r="C16" s="497">
        <f t="shared" si="0"/>
        <v>0.31288499999999997</v>
      </c>
      <c r="F16" s="448"/>
      <c r="G16" s="448"/>
      <c r="H16" s="448"/>
      <c r="I16" s="448"/>
      <c r="J16" s="448"/>
    </row>
    <row r="17" spans="1:10" ht="16.5" thickBot="1" x14ac:dyDescent="0.3">
      <c r="A17" s="500" t="s">
        <v>9</v>
      </c>
      <c r="B17" s="496">
        <f>SUM(B14:B16)</f>
        <v>1</v>
      </c>
      <c r="C17" s="501">
        <f>SUM(C14:C16)</f>
        <v>0.85</v>
      </c>
      <c r="F17" s="448"/>
      <c r="G17" s="448"/>
      <c r="H17" s="448"/>
      <c r="I17" s="448"/>
      <c r="J17" s="448"/>
    </row>
    <row r="18" spans="1:10" ht="15.75" x14ac:dyDescent="0.25">
      <c r="A18" s="502"/>
      <c r="B18" s="448"/>
      <c r="C18" s="450"/>
      <c r="D18" s="448"/>
      <c r="E18" s="448"/>
      <c r="F18" s="448"/>
      <c r="G18" s="448"/>
      <c r="H18" s="448"/>
      <c r="I18" s="448"/>
      <c r="J18" s="448"/>
    </row>
    <row r="19" spans="1:10" ht="16.5" thickBot="1" x14ac:dyDescent="0.3">
      <c r="A19" s="502"/>
      <c r="B19" s="448"/>
      <c r="C19" s="450"/>
      <c r="D19" s="448"/>
      <c r="E19" s="448"/>
      <c r="F19" s="448"/>
      <c r="G19" s="448"/>
      <c r="H19" s="448"/>
      <c r="I19" s="448"/>
      <c r="J19" s="448"/>
    </row>
    <row r="20" spans="1:10" ht="16.5" thickBot="1" x14ac:dyDescent="0.3">
      <c r="A20" s="502"/>
      <c r="B20" s="503" t="s">
        <v>1103</v>
      </c>
      <c r="C20" s="504" t="str">
        <f>+B20</f>
        <v>Q2</v>
      </c>
      <c r="D20" s="448"/>
      <c r="E20" s="448"/>
      <c r="F20" s="448"/>
      <c r="G20" s="448"/>
      <c r="H20" s="448"/>
      <c r="I20" s="448"/>
      <c r="J20" s="448"/>
    </row>
    <row r="21" spans="1:10" ht="25.5" thickBot="1" x14ac:dyDescent="0.3">
      <c r="A21" s="492" t="s">
        <v>1098</v>
      </c>
      <c r="B21" s="458" t="s">
        <v>1099</v>
      </c>
      <c r="C21" s="459" t="s">
        <v>1108</v>
      </c>
      <c r="D21" s="448"/>
      <c r="E21" s="448"/>
      <c r="F21" s="448"/>
      <c r="G21" s="448"/>
      <c r="H21" s="448"/>
      <c r="I21" s="448"/>
      <c r="J21" s="448"/>
    </row>
    <row r="22" spans="1:10" ht="13.5" customHeight="1" thickBot="1" x14ac:dyDescent="0.3">
      <c r="A22" s="493"/>
      <c r="B22" s="505"/>
      <c r="C22" s="462">
        <v>0.93</v>
      </c>
      <c r="D22" s="448"/>
      <c r="E22" s="448"/>
      <c r="F22" s="448"/>
      <c r="G22" s="448"/>
      <c r="H22" s="448"/>
      <c r="I22" s="448"/>
      <c r="J22" s="448"/>
    </row>
    <row r="23" spans="1:10" ht="16.5" thickBot="1" x14ac:dyDescent="0.3">
      <c r="A23" s="495" t="s">
        <v>1100</v>
      </c>
      <c r="B23" s="496">
        <v>4.53E-2</v>
      </c>
      <c r="C23" s="497">
        <f>+B23*$C$22</f>
        <v>4.2129E-2</v>
      </c>
      <c r="D23" s="448"/>
      <c r="E23" s="448"/>
      <c r="F23" s="448"/>
      <c r="G23" s="448"/>
      <c r="H23" s="448"/>
      <c r="I23" s="448"/>
      <c r="J23" s="448"/>
    </row>
    <row r="24" spans="1:10" ht="16.5" thickBot="1" x14ac:dyDescent="0.3">
      <c r="A24" s="498" t="s">
        <v>1101</v>
      </c>
      <c r="B24" s="496">
        <v>0.13519999999999999</v>
      </c>
      <c r="C24" s="497">
        <f t="shared" ref="C24:C25" si="1">+B24*$C$22</f>
        <v>0.12573599999999999</v>
      </c>
      <c r="D24" s="448"/>
      <c r="E24" s="448"/>
      <c r="F24" s="448"/>
      <c r="G24" s="448"/>
      <c r="H24" s="448"/>
      <c r="I24" s="448"/>
      <c r="J24" s="448"/>
    </row>
    <row r="25" spans="1:10" ht="16.5" thickBot="1" x14ac:dyDescent="0.3">
      <c r="A25" s="498" t="s">
        <v>1102</v>
      </c>
      <c r="B25" s="499">
        <v>0.8196</v>
      </c>
      <c r="C25" s="497">
        <f t="shared" si="1"/>
        <v>0.76222800000000002</v>
      </c>
      <c r="D25" s="448"/>
      <c r="E25" s="448"/>
      <c r="F25" s="448"/>
      <c r="G25" s="448"/>
      <c r="H25" s="448"/>
      <c r="I25" s="448"/>
      <c r="J25" s="448"/>
    </row>
    <row r="26" spans="1:10" ht="16.5" thickBot="1" x14ac:dyDescent="0.3">
      <c r="A26" s="500" t="s">
        <v>9</v>
      </c>
      <c r="B26" s="496">
        <f t="shared" ref="B26" si="2">SUM(B23:B25)</f>
        <v>1.0001</v>
      </c>
      <c r="C26" s="501">
        <f>SUM(C23:C25)</f>
        <v>0.93009300000000006</v>
      </c>
      <c r="D26" s="448"/>
      <c r="E26" s="448"/>
      <c r="F26" s="448"/>
      <c r="G26" s="448"/>
      <c r="H26" s="448"/>
      <c r="I26" s="448"/>
      <c r="J26" s="448"/>
    </row>
    <row r="27" spans="1:10" ht="15.75" x14ac:dyDescent="0.25">
      <c r="A27" s="506"/>
      <c r="B27" s="507"/>
      <c r="C27" s="450"/>
      <c r="D27" s="448"/>
      <c r="E27" s="448"/>
      <c r="F27" s="448"/>
      <c r="G27" s="448"/>
      <c r="H27" s="448"/>
      <c r="I27" s="448"/>
      <c r="J27" s="448"/>
    </row>
    <row r="28" spans="1:10" ht="16.5" thickBot="1" x14ac:dyDescent="0.3">
      <c r="A28" s="506"/>
      <c r="B28" s="507"/>
      <c r="C28" s="450"/>
      <c r="D28" s="448"/>
      <c r="E28" s="448"/>
      <c r="F28" s="448"/>
      <c r="G28" s="448"/>
      <c r="H28" s="448"/>
      <c r="I28" s="448"/>
      <c r="J28" s="448"/>
    </row>
    <row r="29" spans="1:10" ht="16.5" thickBot="1" x14ac:dyDescent="0.3">
      <c r="A29" s="506"/>
      <c r="B29" s="503" t="s">
        <v>1104</v>
      </c>
      <c r="C29" s="504" t="str">
        <f>+B29</f>
        <v>Q3</v>
      </c>
      <c r="D29" s="448"/>
      <c r="E29" s="475" t="s">
        <v>1105</v>
      </c>
      <c r="F29" s="448"/>
      <c r="G29" s="448"/>
      <c r="H29" s="448"/>
      <c r="I29" s="448"/>
      <c r="J29" s="448"/>
    </row>
    <row r="30" spans="1:10" ht="25.5" thickBot="1" x14ac:dyDescent="0.3">
      <c r="A30" s="492" t="s">
        <v>1098</v>
      </c>
      <c r="B30" s="458" t="s">
        <v>1099</v>
      </c>
      <c r="C30" s="459" t="s">
        <v>1108</v>
      </c>
      <c r="D30" s="448"/>
      <c r="E30" s="476" t="s">
        <v>1106</v>
      </c>
      <c r="F30" s="448"/>
      <c r="G30" s="448"/>
      <c r="H30" s="448"/>
      <c r="I30" s="448"/>
      <c r="J30" s="448"/>
    </row>
    <row r="31" spans="1:10" ht="13.5" customHeight="1" thickBot="1" x14ac:dyDescent="0.3">
      <c r="A31" s="493"/>
      <c r="B31" s="508"/>
      <c r="C31" s="462">
        <v>0.9</v>
      </c>
      <c r="D31" s="448"/>
      <c r="E31" s="462"/>
      <c r="F31" s="448"/>
      <c r="G31" s="448"/>
      <c r="H31" s="448"/>
      <c r="I31" s="448"/>
      <c r="J31" s="448"/>
    </row>
    <row r="32" spans="1:10" ht="16.5" thickBot="1" x14ac:dyDescent="0.3">
      <c r="A32" s="495" t="s">
        <v>1100</v>
      </c>
      <c r="B32" s="496">
        <v>0.1108</v>
      </c>
      <c r="C32" s="497">
        <f>+B32*$C$31</f>
        <v>9.9720000000000003E-2</v>
      </c>
      <c r="D32" s="448"/>
      <c r="E32" s="465">
        <f>AVERAGE(C32,C23,C14)</f>
        <v>0.10267466666666665</v>
      </c>
      <c r="F32" s="448"/>
      <c r="G32" s="448"/>
      <c r="H32" s="448"/>
      <c r="I32" s="448"/>
      <c r="J32" s="448"/>
    </row>
    <row r="33" spans="1:10" ht="16.5" thickBot="1" x14ac:dyDescent="0.3">
      <c r="A33" s="498" t="s">
        <v>1101</v>
      </c>
      <c r="B33" s="496">
        <v>0.52449999999999997</v>
      </c>
      <c r="C33" s="497">
        <f t="shared" ref="C33:C34" si="3">+B33*$C$31</f>
        <v>0.47204999999999997</v>
      </c>
      <c r="D33" s="448"/>
      <c r="E33" s="465">
        <f t="shared" ref="E33:E34" si="4">AVERAGE(C33,C24,C15)</f>
        <v>0.32290866666666668</v>
      </c>
      <c r="F33" s="448"/>
      <c r="G33" s="448"/>
      <c r="H33" s="448"/>
      <c r="I33" s="448"/>
      <c r="J33" s="448"/>
    </row>
    <row r="34" spans="1:10" ht="16.5" thickBot="1" x14ac:dyDescent="0.3">
      <c r="A34" s="498" t="s">
        <v>1102</v>
      </c>
      <c r="B34" s="499">
        <v>0.36470000000000002</v>
      </c>
      <c r="C34" s="497">
        <f t="shared" si="3"/>
        <v>0.32823000000000002</v>
      </c>
      <c r="D34" s="448"/>
      <c r="E34" s="465">
        <f t="shared" si="4"/>
        <v>0.467781</v>
      </c>
      <c r="F34" s="448"/>
      <c r="G34" s="448"/>
      <c r="H34" s="448"/>
      <c r="I34" s="448"/>
      <c r="J34" s="448"/>
    </row>
    <row r="35" spans="1:10" ht="16.5" thickBot="1" x14ac:dyDescent="0.3">
      <c r="A35" s="500" t="s">
        <v>9</v>
      </c>
      <c r="B35" s="496">
        <f>SUM(B32:B34)</f>
        <v>1</v>
      </c>
      <c r="C35" s="501">
        <f>SUM(C32:C34)</f>
        <v>0.9</v>
      </c>
      <c r="D35" s="448"/>
      <c r="E35" s="465">
        <f>SUM(E32:E34)</f>
        <v>0.89336433333333332</v>
      </c>
      <c r="F35" s="448"/>
      <c r="G35" s="448"/>
      <c r="H35" s="448"/>
      <c r="I35" s="448"/>
      <c r="J35" s="448"/>
    </row>
    <row r="36" spans="1:10" ht="15.75" x14ac:dyDescent="0.25">
      <c r="C36" s="448"/>
      <c r="D36" s="448"/>
      <c r="E36" s="448"/>
      <c r="F36" s="448"/>
      <c r="G36" s="448"/>
      <c r="H36" s="448"/>
      <c r="I36" s="448"/>
      <c r="J36" s="448"/>
    </row>
    <row r="37" spans="1:10" ht="15.75" x14ac:dyDescent="0.25">
      <c r="C37" s="448"/>
      <c r="D37" s="448"/>
      <c r="E37" s="448"/>
      <c r="F37" s="448"/>
      <c r="G37" s="448"/>
      <c r="H37" s="448"/>
      <c r="I37" s="448"/>
      <c r="J37" s="448"/>
    </row>
    <row r="38" spans="1:10" ht="15.75" x14ac:dyDescent="0.25">
      <c r="C38" s="448"/>
      <c r="D38" s="448"/>
      <c r="E38" s="448"/>
      <c r="F38" s="448"/>
      <c r="G38" s="448"/>
      <c r="H38" s="448"/>
      <c r="I38" s="448"/>
      <c r="J38" s="448"/>
    </row>
    <row r="39" spans="1:10" ht="15.75" x14ac:dyDescent="0.25">
      <c r="C39" s="448"/>
      <c r="D39" s="448"/>
      <c r="E39" s="448"/>
      <c r="F39" s="448"/>
      <c r="G39" s="448"/>
      <c r="H39" s="448"/>
      <c r="I39" s="448"/>
      <c r="J39" s="448"/>
    </row>
    <row r="40" spans="1:10" ht="15.75" x14ac:dyDescent="0.25">
      <c r="C40" s="448"/>
      <c r="D40" s="448"/>
      <c r="E40" s="448"/>
      <c r="F40" s="448"/>
      <c r="G40" s="448"/>
      <c r="H40" s="448"/>
      <c r="I40" s="448"/>
      <c r="J40" s="448"/>
    </row>
    <row r="41" spans="1:10" ht="13.5" customHeight="1" x14ac:dyDescent="0.25">
      <c r="C41" s="448"/>
      <c r="D41" s="448"/>
      <c r="E41" s="448"/>
      <c r="F41" s="448"/>
      <c r="G41" s="448"/>
      <c r="H41" s="448"/>
      <c r="I41" s="448"/>
      <c r="J41" s="448"/>
    </row>
    <row r="42" spans="1:10" ht="15.75" x14ac:dyDescent="0.25">
      <c r="C42" s="448"/>
      <c r="D42" s="448"/>
      <c r="E42" s="448"/>
      <c r="F42" s="448"/>
      <c r="G42" s="448"/>
      <c r="H42" s="448"/>
      <c r="I42" s="448"/>
      <c r="J42" s="448"/>
    </row>
    <row r="43" spans="1:10" ht="15.75" x14ac:dyDescent="0.25">
      <c r="C43" s="448"/>
      <c r="D43" s="448"/>
      <c r="E43" s="448"/>
      <c r="F43" s="448"/>
      <c r="G43" s="448"/>
      <c r="H43" s="448"/>
      <c r="I43" s="448"/>
      <c r="J43" s="448"/>
    </row>
    <row r="44" spans="1:10" ht="15.75" x14ac:dyDescent="0.25">
      <c r="C44" s="448"/>
      <c r="D44" s="448"/>
      <c r="E44" s="448"/>
      <c r="F44" s="448"/>
      <c r="G44" s="448"/>
      <c r="H44" s="448"/>
      <c r="I44" s="448"/>
      <c r="J44" s="448"/>
    </row>
    <row r="45" spans="1:10" ht="15.75" x14ac:dyDescent="0.25">
      <c r="C45" s="448"/>
      <c r="D45" s="448"/>
      <c r="E45" s="448"/>
      <c r="F45" s="448"/>
      <c r="G45" s="448"/>
      <c r="H45" s="448"/>
      <c r="I45" s="448"/>
      <c r="J45" s="448"/>
    </row>
    <row r="46" spans="1:10" ht="15.75" x14ac:dyDescent="0.25">
      <c r="C46" s="448"/>
      <c r="D46" s="448"/>
      <c r="E46" s="448"/>
      <c r="F46" s="448"/>
      <c r="G46" s="448"/>
      <c r="H46" s="448"/>
      <c r="I46" s="448"/>
      <c r="J46" s="448"/>
    </row>
    <row r="47" spans="1:10" ht="15.75" x14ac:dyDescent="0.25">
      <c r="C47" s="448"/>
      <c r="D47" s="448"/>
      <c r="E47" s="448"/>
      <c r="F47" s="448"/>
      <c r="G47" s="448"/>
      <c r="H47" s="448"/>
      <c r="I47" s="448"/>
      <c r="J47" s="448"/>
    </row>
    <row r="48" spans="1:10" ht="15.75" x14ac:dyDescent="0.25">
      <c r="C48" s="448"/>
      <c r="D48" s="448"/>
      <c r="E48" s="448"/>
      <c r="F48" s="448"/>
      <c r="G48" s="448"/>
      <c r="H48" s="448"/>
      <c r="I48" s="448"/>
      <c r="J48" s="448"/>
    </row>
    <row r="49" spans="3:10" ht="15.75" x14ac:dyDescent="0.25">
      <c r="C49" s="448"/>
      <c r="D49" s="448"/>
      <c r="E49" s="448"/>
      <c r="F49" s="448"/>
      <c r="G49" s="448"/>
      <c r="H49" s="448"/>
      <c r="I49" s="448"/>
      <c r="J49" s="448"/>
    </row>
    <row r="50" spans="3:10" ht="15.75" x14ac:dyDescent="0.25">
      <c r="C50" s="448"/>
      <c r="D50" s="448"/>
      <c r="E50" s="448"/>
      <c r="F50" s="448"/>
      <c r="G50" s="448"/>
      <c r="H50" s="448"/>
      <c r="I50" s="448"/>
      <c r="J50" s="448"/>
    </row>
    <row r="51" spans="3:10" ht="15.75" x14ac:dyDescent="0.25">
      <c r="C51" s="448"/>
      <c r="D51" s="448"/>
      <c r="E51" s="448"/>
      <c r="F51" s="448"/>
      <c r="G51" s="448"/>
      <c r="H51" s="448"/>
      <c r="I51" s="448"/>
      <c r="J51" s="448"/>
    </row>
    <row r="52" spans="3:10" ht="15.75" x14ac:dyDescent="0.25">
      <c r="C52" s="448"/>
      <c r="D52" s="448"/>
      <c r="E52" s="448"/>
      <c r="F52" s="448"/>
      <c r="G52" s="448"/>
      <c r="H52" s="448"/>
      <c r="I52" s="448"/>
      <c r="J52" s="448"/>
    </row>
    <row r="53" spans="3:10" ht="15.75" x14ac:dyDescent="0.25">
      <c r="C53" s="448"/>
      <c r="D53" s="448"/>
      <c r="E53" s="448"/>
      <c r="F53" s="448"/>
      <c r="G53" s="448"/>
      <c r="H53" s="448"/>
      <c r="I53" s="448"/>
      <c r="J53" s="448"/>
    </row>
    <row r="54" spans="3:10" ht="15.75" x14ac:dyDescent="0.25">
      <c r="C54" s="448"/>
      <c r="D54" s="448"/>
      <c r="E54" s="448"/>
      <c r="F54" s="448"/>
      <c r="G54" s="448"/>
      <c r="H54" s="448"/>
      <c r="I54" s="448"/>
      <c r="J54" s="448"/>
    </row>
    <row r="55" spans="3:10" ht="15.75" x14ac:dyDescent="0.25">
      <c r="C55" s="448"/>
      <c r="D55" s="448"/>
      <c r="E55" s="448"/>
      <c r="F55" s="448"/>
      <c r="G55" s="448"/>
      <c r="H55" s="448"/>
      <c r="I55" s="448"/>
      <c r="J55" s="448"/>
    </row>
    <row r="56" spans="3:10" ht="15.75" x14ac:dyDescent="0.25">
      <c r="C56" s="448"/>
      <c r="D56" s="448"/>
      <c r="E56" s="448"/>
      <c r="F56" s="448"/>
      <c r="G56" s="448"/>
      <c r="H56" s="448"/>
      <c r="I56" s="448"/>
      <c r="J56" s="448"/>
    </row>
    <row r="57" spans="3:10" ht="15.75" x14ac:dyDescent="0.25">
      <c r="C57" s="448"/>
      <c r="D57" s="448"/>
      <c r="E57" s="448"/>
      <c r="F57" s="448"/>
      <c r="G57" s="448"/>
      <c r="H57" s="448"/>
      <c r="I57" s="448"/>
      <c r="J57" s="448"/>
    </row>
    <row r="58" spans="3:10" ht="15.75" x14ac:dyDescent="0.25">
      <c r="C58" s="448"/>
      <c r="D58" s="448"/>
      <c r="E58" s="448"/>
      <c r="F58" s="448"/>
      <c r="G58" s="448"/>
      <c r="H58" s="448"/>
      <c r="I58" s="448"/>
      <c r="J58" s="448"/>
    </row>
    <row r="59" spans="3:10" ht="15.75" x14ac:dyDescent="0.25">
      <c r="C59" s="448"/>
      <c r="D59" s="448"/>
      <c r="E59" s="448"/>
      <c r="F59" s="448"/>
      <c r="G59" s="448"/>
      <c r="H59" s="448"/>
      <c r="I59" s="448"/>
      <c r="J59" s="448"/>
    </row>
    <row r="60" spans="3:10" ht="15.75" x14ac:dyDescent="0.25">
      <c r="C60" s="448"/>
      <c r="D60" s="448"/>
      <c r="E60" s="448"/>
      <c r="F60" s="448"/>
      <c r="G60" s="448"/>
      <c r="H60" s="448"/>
      <c r="I60" s="448"/>
      <c r="J60" s="448"/>
    </row>
    <row r="61" spans="3:10" ht="15.75" x14ac:dyDescent="0.25">
      <c r="C61" s="448"/>
      <c r="D61" s="448"/>
      <c r="E61" s="448"/>
      <c r="F61" s="448"/>
      <c r="G61" s="448"/>
      <c r="H61" s="448"/>
      <c r="I61" s="448"/>
      <c r="J61" s="448"/>
    </row>
    <row r="62" spans="3:10" ht="15.75" x14ac:dyDescent="0.25">
      <c r="C62" s="448"/>
      <c r="D62" s="448"/>
      <c r="E62" s="448"/>
      <c r="F62" s="448"/>
      <c r="G62" s="448"/>
      <c r="H62" s="448"/>
      <c r="I62" s="448"/>
      <c r="J62" s="448"/>
    </row>
  </sheetData>
  <sheetProtection password="D13B" sheet="1" objects="1" scenarios="1"/>
  <phoneticPr fontId="2" type="noConversion"/>
  <pageMargins left="0.75" right="0.25" top="0.33" bottom="0.38" header="0.32" footer="0.17"/>
  <pageSetup orientation="portrait" r:id="rId1"/>
  <headerFooter alignWithMargins="0">
    <oddFooter xml:space="preserve">&amp;C&amp;F \ &amp;A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H68"/>
  <sheetViews>
    <sheetView workbookViewId="0">
      <selection activeCell="A20" sqref="A20"/>
    </sheetView>
  </sheetViews>
  <sheetFormatPr defaultRowHeight="12.75" x14ac:dyDescent="0.2"/>
  <cols>
    <col min="1" max="1" width="7.140625" style="70" customWidth="1"/>
    <col min="2" max="2" width="22.42578125" style="70" customWidth="1"/>
    <col min="3" max="3" width="13" style="70" customWidth="1"/>
    <col min="4" max="4" width="12.140625" style="70" customWidth="1"/>
    <col min="5" max="5" width="10.28515625" style="70" customWidth="1"/>
    <col min="6" max="6" width="13.5703125" style="70" customWidth="1"/>
    <col min="7" max="7" width="9" style="70" customWidth="1"/>
    <col min="8" max="16384" width="9.140625" style="70"/>
  </cols>
  <sheetData>
    <row r="1" spans="1:8" ht="19.5" customHeight="1" x14ac:dyDescent="0.3">
      <c r="A1" s="50" t="s">
        <v>1036</v>
      </c>
      <c r="B1" s="142"/>
      <c r="C1" s="142"/>
      <c r="D1" s="142"/>
      <c r="E1" s="142"/>
      <c r="F1" s="142"/>
      <c r="G1" s="83"/>
    </row>
    <row r="2" spans="1:8" ht="19.5" customHeight="1" x14ac:dyDescent="0.3">
      <c r="A2" s="50" t="s">
        <v>805</v>
      </c>
      <c r="B2" s="142"/>
      <c r="C2" s="142"/>
      <c r="D2" s="142"/>
      <c r="E2" s="142"/>
      <c r="F2" s="142"/>
      <c r="G2" s="83" t="s">
        <v>139</v>
      </c>
      <c r="H2" s="110"/>
    </row>
    <row r="3" spans="1:8" ht="19.5" customHeight="1" x14ac:dyDescent="0.3">
      <c r="A3" s="50"/>
      <c r="B3" s="142"/>
      <c r="C3" s="142"/>
      <c r="D3" s="142"/>
      <c r="E3" s="142"/>
      <c r="F3" s="142"/>
      <c r="G3" s="142"/>
    </row>
    <row r="4" spans="1:8" ht="19.5" customHeight="1" x14ac:dyDescent="0.3">
      <c r="A4" s="142"/>
      <c r="B4" s="142"/>
      <c r="C4" s="142"/>
      <c r="D4" s="142"/>
      <c r="E4" s="142"/>
      <c r="F4" s="142"/>
      <c r="G4" s="142"/>
      <c r="H4" s="142"/>
    </row>
    <row r="5" spans="1:8" ht="20.25" x14ac:dyDescent="0.3">
      <c r="A5" s="142"/>
      <c r="B5" s="142"/>
      <c r="C5" s="142"/>
      <c r="D5" s="142"/>
      <c r="E5" s="142"/>
      <c r="F5" s="142"/>
      <c r="G5" s="142"/>
      <c r="H5" s="142"/>
    </row>
    <row r="6" spans="1:8" ht="20.25" x14ac:dyDescent="0.3">
      <c r="A6" s="142"/>
      <c r="B6" s="142"/>
      <c r="C6" s="142"/>
      <c r="D6" s="142"/>
      <c r="E6" s="142"/>
      <c r="F6" s="142"/>
      <c r="G6" s="142"/>
      <c r="H6" s="142"/>
    </row>
    <row r="7" spans="1:8" ht="20.25" x14ac:dyDescent="0.3">
      <c r="A7" s="142"/>
      <c r="B7" s="142"/>
      <c r="C7" s="142"/>
      <c r="D7" s="142"/>
      <c r="E7" s="142"/>
      <c r="F7" s="142"/>
      <c r="G7" s="142"/>
      <c r="H7" s="142"/>
    </row>
    <row r="8" spans="1:8" ht="20.25" x14ac:dyDescent="0.3">
      <c r="A8" s="142"/>
      <c r="B8" s="142"/>
      <c r="C8" s="142"/>
      <c r="D8" s="142"/>
      <c r="E8" s="142"/>
      <c r="F8" s="142"/>
      <c r="G8" s="142"/>
      <c r="H8" s="142"/>
    </row>
    <row r="9" spans="1:8" ht="20.25" x14ac:dyDescent="0.3">
      <c r="A9" s="142"/>
      <c r="B9" s="142"/>
      <c r="C9" s="142"/>
      <c r="D9" s="142"/>
      <c r="E9" s="142"/>
      <c r="F9" s="142"/>
      <c r="G9" s="142"/>
      <c r="H9" s="142"/>
    </row>
    <row r="10" spans="1:8" ht="20.25" x14ac:dyDescent="0.3">
      <c r="A10" s="142"/>
      <c r="B10" s="142"/>
      <c r="C10" s="142"/>
      <c r="D10" s="142"/>
      <c r="E10" s="142"/>
      <c r="F10" s="142"/>
      <c r="G10" s="142"/>
      <c r="H10" s="142"/>
    </row>
    <row r="11" spans="1:8" ht="20.25" x14ac:dyDescent="0.3">
      <c r="A11" s="142"/>
      <c r="B11" s="142"/>
      <c r="C11" s="142"/>
      <c r="D11" s="142"/>
      <c r="E11" s="142"/>
      <c r="F11" s="142"/>
      <c r="G11" s="142"/>
      <c r="H11" s="142"/>
    </row>
    <row r="12" spans="1:8" ht="20.25" x14ac:dyDescent="0.3">
      <c r="A12" s="142"/>
      <c r="B12" s="142"/>
      <c r="C12" s="142"/>
      <c r="D12" s="142"/>
      <c r="E12" s="142"/>
      <c r="F12" s="142"/>
      <c r="G12" s="142"/>
      <c r="H12" s="142"/>
    </row>
    <row r="13" spans="1:8" ht="20.25" x14ac:dyDescent="0.3">
      <c r="A13" s="782" t="s">
        <v>542</v>
      </c>
      <c r="B13" s="782"/>
      <c r="C13" s="782"/>
      <c r="D13" s="782"/>
      <c r="E13" s="782"/>
      <c r="F13" s="782"/>
      <c r="G13" s="782"/>
      <c r="H13" s="142"/>
    </row>
    <row r="14" spans="1:8" ht="20.25" x14ac:dyDescent="0.3">
      <c r="A14" s="142"/>
      <c r="B14" s="142"/>
      <c r="C14" s="142"/>
      <c r="D14" s="142"/>
      <c r="E14" s="142"/>
      <c r="F14" s="142"/>
      <c r="G14" s="142"/>
      <c r="H14" s="142"/>
    </row>
    <row r="15" spans="1:8" ht="20.25" x14ac:dyDescent="0.3">
      <c r="A15" s="142"/>
      <c r="B15" s="142"/>
      <c r="C15" s="142"/>
      <c r="D15" s="142"/>
      <c r="E15" s="142"/>
      <c r="F15" s="142"/>
      <c r="G15" s="142"/>
      <c r="H15" s="142"/>
    </row>
    <row r="16" spans="1:8" ht="20.25" x14ac:dyDescent="0.3">
      <c r="A16" s="142"/>
      <c r="B16" s="142"/>
      <c r="C16" s="142"/>
      <c r="D16" s="142"/>
      <c r="E16" s="142"/>
      <c r="F16" s="142"/>
      <c r="G16" s="142"/>
      <c r="H16" s="142"/>
    </row>
    <row r="17" spans="1:8" ht="20.25" x14ac:dyDescent="0.3">
      <c r="A17" s="142"/>
      <c r="B17" s="142"/>
      <c r="C17" s="142"/>
      <c r="D17" s="142"/>
      <c r="E17" s="142"/>
      <c r="F17" s="142"/>
      <c r="G17" s="142"/>
      <c r="H17" s="142"/>
    </row>
    <row r="18" spans="1:8" ht="20.25" x14ac:dyDescent="0.3">
      <c r="A18" s="142"/>
      <c r="B18" s="142"/>
      <c r="C18" s="142"/>
      <c r="D18" s="142"/>
      <c r="E18" s="142"/>
      <c r="F18" s="142"/>
      <c r="G18" s="142"/>
      <c r="H18" s="142"/>
    </row>
    <row r="19" spans="1:8" ht="20.25" x14ac:dyDescent="0.3">
      <c r="A19" s="142"/>
      <c r="B19" s="142"/>
      <c r="C19" s="142"/>
      <c r="D19" s="142"/>
      <c r="E19" s="142"/>
      <c r="F19" s="142"/>
      <c r="G19" s="142"/>
      <c r="H19" s="142"/>
    </row>
    <row r="20" spans="1:8" ht="20.25" x14ac:dyDescent="0.3">
      <c r="A20" s="142"/>
      <c r="B20" s="142"/>
      <c r="C20" s="142"/>
      <c r="D20" s="142"/>
      <c r="E20" s="142"/>
      <c r="F20" s="142"/>
      <c r="G20" s="142"/>
      <c r="H20" s="142"/>
    </row>
    <row r="21" spans="1:8" ht="20.25" x14ac:dyDescent="0.3">
      <c r="A21" s="142"/>
      <c r="B21" s="142"/>
      <c r="C21" s="142"/>
      <c r="D21" s="142"/>
      <c r="E21" s="142"/>
      <c r="F21" s="142"/>
      <c r="G21" s="142"/>
      <c r="H21" s="142"/>
    </row>
    <row r="22" spans="1:8" ht="20.25" x14ac:dyDescent="0.3">
      <c r="A22" s="142"/>
      <c r="B22" s="142"/>
      <c r="C22" s="142"/>
      <c r="D22" s="142"/>
      <c r="E22" s="142"/>
      <c r="F22" s="142"/>
      <c r="G22" s="142"/>
      <c r="H22" s="142"/>
    </row>
    <row r="23" spans="1:8" ht="20.25" x14ac:dyDescent="0.3">
      <c r="A23" s="142"/>
      <c r="B23" s="142"/>
      <c r="C23" s="142"/>
      <c r="D23" s="142"/>
      <c r="E23" s="142"/>
      <c r="F23" s="142"/>
      <c r="G23" s="142"/>
      <c r="H23" s="142"/>
    </row>
    <row r="24" spans="1:8" ht="20.25" x14ac:dyDescent="0.3">
      <c r="A24" s="142"/>
      <c r="B24" s="142"/>
      <c r="C24" s="142"/>
      <c r="D24" s="142"/>
      <c r="E24" s="142"/>
      <c r="F24" s="142"/>
      <c r="G24" s="142"/>
      <c r="H24" s="142"/>
    </row>
    <row r="25" spans="1:8" ht="20.25" x14ac:dyDescent="0.3">
      <c r="A25" s="142"/>
      <c r="B25" s="142"/>
      <c r="C25" s="142"/>
      <c r="D25" s="142"/>
      <c r="E25" s="142"/>
      <c r="F25" s="142"/>
      <c r="G25" s="142"/>
      <c r="H25" s="142"/>
    </row>
    <row r="26" spans="1:8" ht="20.25" x14ac:dyDescent="0.3">
      <c r="A26" s="142"/>
      <c r="B26" s="142"/>
      <c r="C26" s="142"/>
      <c r="D26" s="142"/>
      <c r="E26" s="142"/>
      <c r="F26" s="142"/>
      <c r="G26" s="142"/>
      <c r="H26" s="142"/>
    </row>
    <row r="27" spans="1:8" ht="20.25" x14ac:dyDescent="0.3">
      <c r="A27" s="142"/>
      <c r="B27" s="142"/>
      <c r="C27" s="142"/>
      <c r="D27" s="142"/>
      <c r="E27" s="142"/>
      <c r="F27" s="142"/>
      <c r="G27" s="142"/>
      <c r="H27" s="142"/>
    </row>
    <row r="28" spans="1:8" ht="20.25" x14ac:dyDescent="0.3">
      <c r="A28" s="142"/>
      <c r="B28" s="142"/>
      <c r="C28" s="142"/>
      <c r="D28" s="142"/>
      <c r="E28" s="142"/>
      <c r="F28" s="142"/>
      <c r="G28" s="142"/>
      <c r="H28" s="142"/>
    </row>
    <row r="29" spans="1:8" ht="20.25" x14ac:dyDescent="0.3">
      <c r="A29" s="142"/>
      <c r="B29" s="142"/>
      <c r="C29" s="142"/>
      <c r="D29" s="142"/>
      <c r="E29" s="142"/>
      <c r="F29" s="142"/>
      <c r="G29" s="142"/>
      <c r="H29" s="142"/>
    </row>
    <row r="30" spans="1:8" ht="20.25" x14ac:dyDescent="0.3">
      <c r="A30" s="142"/>
      <c r="B30" s="142"/>
      <c r="C30" s="142"/>
      <c r="D30" s="142"/>
      <c r="E30" s="142"/>
      <c r="F30" s="142"/>
      <c r="G30" s="142"/>
      <c r="H30" s="142"/>
    </row>
    <row r="31" spans="1:8" ht="20.25" x14ac:dyDescent="0.3">
      <c r="A31" s="142"/>
      <c r="B31" s="142"/>
      <c r="C31" s="142"/>
      <c r="D31" s="142"/>
      <c r="E31" s="142"/>
      <c r="F31" s="142"/>
      <c r="G31" s="142"/>
      <c r="H31" s="142"/>
    </row>
    <row r="32" spans="1:8" ht="20.25" x14ac:dyDescent="0.3">
      <c r="A32" s="142"/>
      <c r="B32" s="142"/>
      <c r="C32" s="142"/>
      <c r="D32" s="142"/>
      <c r="E32" s="142"/>
      <c r="F32" s="142"/>
      <c r="G32" s="142"/>
      <c r="H32" s="142"/>
    </row>
    <row r="33" spans="1:8" ht="20.25" x14ac:dyDescent="0.3">
      <c r="A33" s="142"/>
      <c r="B33" s="142"/>
      <c r="C33" s="142"/>
      <c r="D33" s="142"/>
      <c r="E33" s="142"/>
      <c r="F33" s="142"/>
      <c r="G33" s="142"/>
      <c r="H33" s="142"/>
    </row>
    <row r="34" spans="1:8" ht="20.25" x14ac:dyDescent="0.3">
      <c r="A34" s="142"/>
      <c r="B34" s="142"/>
      <c r="C34" s="142"/>
      <c r="D34" s="142"/>
      <c r="E34" s="142"/>
      <c r="F34" s="142"/>
      <c r="G34" s="142"/>
      <c r="H34" s="142"/>
    </row>
    <row r="35" spans="1:8" ht="20.25" x14ac:dyDescent="0.3">
      <c r="A35" s="142"/>
      <c r="B35" s="142"/>
      <c r="C35" s="142"/>
      <c r="D35" s="142"/>
      <c r="E35" s="142"/>
      <c r="F35" s="142"/>
      <c r="G35" s="142"/>
      <c r="H35" s="142"/>
    </row>
    <row r="36" spans="1:8" ht="20.25" x14ac:dyDescent="0.3">
      <c r="A36" s="142"/>
      <c r="B36" s="142"/>
      <c r="C36" s="142"/>
      <c r="D36" s="142"/>
      <c r="E36" s="142"/>
      <c r="F36" s="142"/>
      <c r="G36" s="142"/>
      <c r="H36" s="142"/>
    </row>
    <row r="37" spans="1:8" ht="20.25" x14ac:dyDescent="0.3">
      <c r="A37" s="142"/>
      <c r="B37" s="142"/>
      <c r="C37" s="142"/>
      <c r="D37" s="142"/>
      <c r="E37" s="142"/>
      <c r="F37" s="142"/>
      <c r="G37" s="142"/>
      <c r="H37" s="142"/>
    </row>
    <row r="38" spans="1:8" ht="20.25" x14ac:dyDescent="0.3">
      <c r="A38" s="142"/>
      <c r="B38" s="142"/>
      <c r="C38" s="142"/>
      <c r="D38" s="142"/>
      <c r="E38" s="142"/>
      <c r="F38" s="142"/>
      <c r="G38" s="142"/>
      <c r="H38" s="142"/>
    </row>
    <row r="39" spans="1:8" ht="20.25" x14ac:dyDescent="0.3">
      <c r="A39" s="142"/>
      <c r="B39" s="142"/>
      <c r="C39" s="142"/>
      <c r="D39" s="142"/>
      <c r="E39" s="142"/>
      <c r="F39" s="142"/>
      <c r="G39" s="142"/>
      <c r="H39" s="142"/>
    </row>
    <row r="40" spans="1:8" ht="20.25" x14ac:dyDescent="0.3">
      <c r="A40" s="142"/>
      <c r="B40" s="142"/>
      <c r="C40" s="142"/>
      <c r="D40" s="142"/>
      <c r="E40" s="142"/>
      <c r="F40" s="142"/>
      <c r="G40" s="142"/>
      <c r="H40" s="142"/>
    </row>
    <row r="41" spans="1:8" ht="20.25" x14ac:dyDescent="0.3">
      <c r="A41" s="142"/>
      <c r="B41" s="142"/>
      <c r="C41" s="142"/>
      <c r="D41" s="142"/>
      <c r="E41" s="142"/>
      <c r="F41" s="142"/>
      <c r="G41" s="142"/>
      <c r="H41" s="142"/>
    </row>
    <row r="42" spans="1:8" ht="20.25" x14ac:dyDescent="0.3">
      <c r="A42" s="142"/>
      <c r="B42" s="142"/>
      <c r="C42" s="142"/>
      <c r="D42" s="142"/>
      <c r="E42" s="142"/>
      <c r="F42" s="142"/>
      <c r="G42" s="142"/>
      <c r="H42" s="142"/>
    </row>
    <row r="43" spans="1:8" ht="20.25" x14ac:dyDescent="0.3">
      <c r="A43" s="142"/>
      <c r="B43" s="142"/>
      <c r="C43" s="142"/>
      <c r="D43" s="142"/>
      <c r="E43" s="142"/>
      <c r="F43" s="142"/>
      <c r="G43" s="142"/>
      <c r="H43" s="142"/>
    </row>
    <row r="44" spans="1:8" ht="20.25" x14ac:dyDescent="0.3">
      <c r="A44" s="142"/>
      <c r="B44" s="142"/>
      <c r="C44" s="142"/>
      <c r="D44" s="142"/>
      <c r="E44" s="142"/>
      <c r="F44" s="142"/>
      <c r="G44" s="142"/>
      <c r="H44" s="142"/>
    </row>
    <row r="45" spans="1:8" ht="20.25" x14ac:dyDescent="0.3">
      <c r="A45" s="142"/>
      <c r="B45" s="142"/>
      <c r="C45" s="142"/>
      <c r="D45" s="142"/>
      <c r="E45" s="142"/>
      <c r="F45" s="142"/>
      <c r="G45" s="142"/>
      <c r="H45" s="142"/>
    </row>
    <row r="46" spans="1:8" ht="20.25" x14ac:dyDescent="0.3">
      <c r="A46" s="142"/>
      <c r="B46" s="142"/>
      <c r="C46" s="142"/>
      <c r="D46" s="142"/>
      <c r="E46" s="142"/>
      <c r="F46" s="142"/>
      <c r="G46" s="142"/>
      <c r="H46" s="142"/>
    </row>
    <row r="47" spans="1:8" ht="20.25" x14ac:dyDescent="0.3">
      <c r="A47" s="142"/>
      <c r="B47" s="142"/>
      <c r="C47" s="142"/>
      <c r="D47" s="142"/>
      <c r="E47" s="142"/>
      <c r="F47" s="142"/>
      <c r="G47" s="142"/>
      <c r="H47" s="142"/>
    </row>
    <row r="48" spans="1:8" ht="20.25" x14ac:dyDescent="0.3">
      <c r="A48" s="142"/>
      <c r="B48" s="142"/>
      <c r="C48" s="142"/>
      <c r="D48" s="142"/>
      <c r="E48" s="142"/>
      <c r="F48" s="142"/>
      <c r="G48" s="142"/>
      <c r="H48" s="142"/>
    </row>
    <row r="49" spans="1:8" ht="20.25" x14ac:dyDescent="0.3">
      <c r="A49" s="142"/>
      <c r="B49" s="142"/>
      <c r="C49" s="142"/>
      <c r="D49" s="142"/>
      <c r="E49" s="142"/>
      <c r="F49" s="142"/>
      <c r="G49" s="142"/>
      <c r="H49" s="142"/>
    </row>
    <row r="50" spans="1:8" ht="20.25" x14ac:dyDescent="0.3">
      <c r="A50" s="142"/>
      <c r="B50" s="142"/>
      <c r="C50" s="142"/>
      <c r="D50" s="142"/>
      <c r="E50" s="142"/>
      <c r="F50" s="142"/>
      <c r="G50" s="142"/>
      <c r="H50" s="142"/>
    </row>
    <row r="51" spans="1:8" ht="20.25" x14ac:dyDescent="0.3">
      <c r="A51" s="142"/>
      <c r="B51" s="142"/>
      <c r="C51" s="142"/>
      <c r="D51" s="142"/>
      <c r="E51" s="142"/>
      <c r="F51" s="142"/>
      <c r="G51" s="142"/>
      <c r="H51" s="142"/>
    </row>
    <row r="52" spans="1:8" ht="20.25" x14ac:dyDescent="0.3">
      <c r="A52" s="142"/>
      <c r="B52" s="142"/>
      <c r="C52" s="142"/>
      <c r="D52" s="142"/>
      <c r="E52" s="142"/>
      <c r="F52" s="142"/>
      <c r="G52" s="142"/>
      <c r="H52" s="142"/>
    </row>
    <row r="53" spans="1:8" ht="20.25" x14ac:dyDescent="0.3">
      <c r="A53" s="142"/>
      <c r="B53" s="142"/>
      <c r="C53" s="142"/>
      <c r="D53" s="142"/>
      <c r="E53" s="142"/>
      <c r="F53" s="142"/>
      <c r="G53" s="142"/>
      <c r="H53" s="142"/>
    </row>
    <row r="54" spans="1:8" ht="20.25" x14ac:dyDescent="0.3">
      <c r="A54" s="142"/>
      <c r="B54" s="142"/>
      <c r="C54" s="142"/>
      <c r="D54" s="142"/>
      <c r="E54" s="142"/>
      <c r="F54" s="142"/>
      <c r="G54" s="142"/>
      <c r="H54" s="142"/>
    </row>
    <row r="55" spans="1:8" ht="20.25" x14ac:dyDescent="0.3">
      <c r="A55" s="142"/>
      <c r="B55" s="142"/>
      <c r="C55" s="142"/>
      <c r="D55" s="142"/>
      <c r="E55" s="142"/>
      <c r="F55" s="142"/>
      <c r="G55" s="142"/>
      <c r="H55" s="142"/>
    </row>
    <row r="56" spans="1:8" ht="20.25" x14ac:dyDescent="0.3">
      <c r="A56" s="142"/>
      <c r="B56" s="142"/>
      <c r="C56" s="142"/>
      <c r="D56" s="142"/>
      <c r="E56" s="142"/>
      <c r="F56" s="142"/>
      <c r="G56" s="142"/>
      <c r="H56" s="142"/>
    </row>
    <row r="57" spans="1:8" ht="20.25" x14ac:dyDescent="0.3">
      <c r="A57" s="142"/>
      <c r="B57" s="142"/>
      <c r="C57" s="142"/>
      <c r="D57" s="142"/>
      <c r="E57" s="142"/>
      <c r="F57" s="142"/>
      <c r="G57" s="142"/>
      <c r="H57" s="142"/>
    </row>
    <row r="58" spans="1:8" ht="20.25" x14ac:dyDescent="0.3">
      <c r="A58" s="142"/>
      <c r="B58" s="142"/>
      <c r="C58" s="142"/>
      <c r="D58" s="142"/>
      <c r="E58" s="142"/>
      <c r="F58" s="142"/>
      <c r="G58" s="142"/>
      <c r="H58" s="142"/>
    </row>
    <row r="59" spans="1:8" ht="20.25" x14ac:dyDescent="0.3">
      <c r="A59" s="142"/>
      <c r="B59" s="142"/>
      <c r="C59" s="142"/>
      <c r="D59" s="142"/>
      <c r="E59" s="142"/>
      <c r="F59" s="142"/>
      <c r="G59" s="142"/>
      <c r="H59" s="142"/>
    </row>
    <row r="60" spans="1:8" ht="20.25" x14ac:dyDescent="0.3">
      <c r="A60" s="142"/>
      <c r="B60" s="142"/>
      <c r="C60" s="142"/>
      <c r="D60" s="142"/>
      <c r="E60" s="142"/>
      <c r="F60" s="142"/>
      <c r="G60" s="142"/>
      <c r="H60" s="142"/>
    </row>
    <row r="61" spans="1:8" ht="20.25" x14ac:dyDescent="0.3">
      <c r="A61" s="142"/>
      <c r="B61" s="142"/>
      <c r="C61" s="142"/>
      <c r="D61" s="142"/>
      <c r="E61" s="142"/>
      <c r="F61" s="142"/>
      <c r="G61" s="142"/>
      <c r="H61" s="142"/>
    </row>
    <row r="62" spans="1:8" ht="20.25" x14ac:dyDescent="0.3">
      <c r="A62" s="142"/>
      <c r="B62" s="142"/>
      <c r="C62" s="142"/>
      <c r="D62" s="142"/>
      <c r="E62" s="142"/>
      <c r="F62" s="142"/>
      <c r="G62" s="142"/>
      <c r="H62" s="142"/>
    </row>
    <row r="63" spans="1:8" ht="20.25" x14ac:dyDescent="0.3">
      <c r="A63" s="142"/>
      <c r="B63" s="142"/>
      <c r="C63" s="142"/>
      <c r="D63" s="142"/>
      <c r="E63" s="142"/>
      <c r="F63" s="142"/>
      <c r="G63" s="142"/>
      <c r="H63" s="142"/>
    </row>
    <row r="64" spans="1:8" ht="20.25" x14ac:dyDescent="0.3">
      <c r="A64" s="142"/>
      <c r="B64" s="142"/>
      <c r="C64" s="142"/>
      <c r="D64" s="142"/>
      <c r="E64" s="142"/>
      <c r="F64" s="142"/>
      <c r="G64" s="142"/>
      <c r="H64" s="142"/>
    </row>
    <row r="65" spans="1:8" ht="20.25" x14ac:dyDescent="0.3">
      <c r="A65" s="142"/>
      <c r="B65" s="142"/>
      <c r="C65" s="142"/>
      <c r="D65" s="142"/>
      <c r="E65" s="142"/>
      <c r="F65" s="142"/>
      <c r="G65" s="142"/>
      <c r="H65" s="142"/>
    </row>
    <row r="66" spans="1:8" ht="20.25" x14ac:dyDescent="0.3">
      <c r="A66" s="142"/>
      <c r="B66" s="142"/>
      <c r="C66" s="142"/>
      <c r="D66" s="142"/>
      <c r="E66" s="142"/>
      <c r="F66" s="142"/>
      <c r="G66" s="142"/>
      <c r="H66" s="142"/>
    </row>
    <row r="67" spans="1:8" ht="20.25" x14ac:dyDescent="0.3">
      <c r="A67" s="142"/>
      <c r="B67" s="142"/>
      <c r="C67" s="142"/>
      <c r="D67" s="142"/>
      <c r="E67" s="142"/>
      <c r="F67" s="142"/>
      <c r="G67" s="142"/>
      <c r="H67" s="142"/>
    </row>
    <row r="68" spans="1:8" ht="20.25" x14ac:dyDescent="0.3">
      <c r="A68" s="142"/>
      <c r="B68" s="142"/>
      <c r="C68" s="142"/>
      <c r="D68" s="142"/>
      <c r="E68" s="142"/>
      <c r="F68" s="142"/>
      <c r="G68" s="142"/>
      <c r="H68" s="142"/>
    </row>
  </sheetData>
  <mergeCells count="1">
    <mergeCell ref="A13:G13"/>
  </mergeCells>
  <phoneticPr fontId="2" type="noConversion"/>
  <pageMargins left="0.66" right="0.25" top="0.22" bottom="0.43" header="0.17" footer="0.17"/>
  <pageSetup orientation="portrait" r:id="rId1"/>
  <headerFooter alignWithMargins="0">
    <oddFooter>&amp;C&amp;F  \  &amp;A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M37"/>
  <sheetViews>
    <sheetView topLeftCell="A10" zoomScale="96" zoomScaleNormal="96" zoomScaleSheetLayoutView="100" workbookViewId="0">
      <selection activeCell="I11" sqref="I11:L32"/>
    </sheetView>
  </sheetViews>
  <sheetFormatPr defaultRowHeight="12.75" x14ac:dyDescent="0.2"/>
  <cols>
    <col min="1" max="1" width="7.85546875" style="70" customWidth="1"/>
    <col min="2" max="2" width="38.42578125" style="70" customWidth="1"/>
    <col min="3" max="3" width="12.5703125" style="70" customWidth="1"/>
    <col min="4" max="4" width="15.7109375" style="70" customWidth="1"/>
    <col min="5" max="5" width="13.42578125" style="70" customWidth="1"/>
    <col min="6" max="7" width="11.7109375" style="70" customWidth="1"/>
    <col min="8" max="8" width="5.5703125" style="70" customWidth="1"/>
    <col min="9" max="9" width="12.42578125" style="70" customWidth="1"/>
    <col min="10" max="11" width="13.28515625" style="70" customWidth="1"/>
    <col min="12" max="12" width="13" style="70" customWidth="1"/>
    <col min="13" max="16384" width="9.140625" style="70"/>
  </cols>
  <sheetData>
    <row r="1" spans="1:13" ht="19.5" customHeight="1" x14ac:dyDescent="0.3">
      <c r="A1" s="50" t="s">
        <v>1036</v>
      </c>
      <c r="B1" s="142"/>
      <c r="C1" s="142"/>
      <c r="D1" s="142"/>
      <c r="E1" s="142"/>
      <c r="F1" s="142"/>
      <c r="G1" s="752" t="s">
        <v>913</v>
      </c>
      <c r="H1" s="752"/>
      <c r="I1" s="142"/>
      <c r="J1" s="142"/>
      <c r="K1" s="142"/>
      <c r="L1" s="142"/>
      <c r="M1" s="142"/>
    </row>
    <row r="2" spans="1:13" ht="19.5" customHeight="1" x14ac:dyDescent="0.3">
      <c r="A2" s="50" t="s">
        <v>805</v>
      </c>
      <c r="B2" s="142"/>
      <c r="C2" s="142"/>
      <c r="D2" s="142"/>
      <c r="E2" s="142"/>
      <c r="F2" s="142"/>
      <c r="G2" s="142"/>
      <c r="H2" s="83" t="s">
        <v>140</v>
      </c>
      <c r="I2" s="142"/>
      <c r="J2" s="142"/>
      <c r="K2" s="142"/>
      <c r="L2" s="142"/>
      <c r="M2" s="142"/>
    </row>
    <row r="3" spans="1:13" ht="19.5" customHeight="1" x14ac:dyDescent="0.3">
      <c r="A3" s="50" t="s">
        <v>860</v>
      </c>
      <c r="B3" s="142"/>
      <c r="C3" s="142"/>
      <c r="D3" s="142"/>
      <c r="E3" s="142"/>
      <c r="F3" s="142"/>
      <c r="G3" s="142"/>
      <c r="H3" s="142"/>
      <c r="I3" s="142"/>
      <c r="J3" s="142"/>
      <c r="K3" s="142"/>
      <c r="L3" s="142"/>
      <c r="M3" s="142"/>
    </row>
    <row r="4" spans="1:13" ht="19.5" customHeight="1" x14ac:dyDescent="0.3">
      <c r="A4" s="50" t="s">
        <v>427</v>
      </c>
      <c r="B4" s="142"/>
      <c r="C4" s="142"/>
      <c r="D4" s="142"/>
      <c r="E4" s="142"/>
      <c r="F4" s="142"/>
      <c r="G4" s="142"/>
      <c r="H4" s="142"/>
      <c r="I4" s="142"/>
      <c r="J4" s="142"/>
      <c r="K4" s="142"/>
      <c r="L4" s="142"/>
      <c r="M4" s="142"/>
    </row>
    <row r="5" spans="1:13" ht="24.75" customHeight="1" x14ac:dyDescent="0.3">
      <c r="A5" s="96"/>
      <c r="B5" s="96"/>
      <c r="C5" s="96"/>
      <c r="D5" s="96"/>
      <c r="E5" s="96"/>
      <c r="F5" s="143" t="s">
        <v>221</v>
      </c>
      <c r="G5" s="788">
        <f>'1 Provider Data'!$B$5</f>
        <v>0</v>
      </c>
      <c r="H5" s="788"/>
      <c r="I5" s="142"/>
      <c r="J5" s="142"/>
      <c r="K5" s="142"/>
      <c r="L5" s="142"/>
      <c r="M5" s="142"/>
    </row>
    <row r="6" spans="1:13" ht="15" customHeight="1" x14ac:dyDescent="0.3">
      <c r="A6" s="96"/>
      <c r="B6" s="144"/>
      <c r="C6" s="96"/>
      <c r="D6" s="96"/>
      <c r="E6" s="96"/>
      <c r="F6" s="143" t="s">
        <v>1034</v>
      </c>
      <c r="G6" s="789">
        <f>+'1 Provider Data'!$B$12</f>
        <v>0</v>
      </c>
      <c r="H6" s="790"/>
      <c r="I6" s="142"/>
      <c r="J6" s="142"/>
      <c r="K6" s="142"/>
      <c r="L6" s="142"/>
      <c r="M6" s="142"/>
    </row>
    <row r="7" spans="1:13" ht="16.5" customHeight="1" x14ac:dyDescent="0.3">
      <c r="A7" s="96"/>
      <c r="B7" s="96"/>
      <c r="C7" s="96"/>
      <c r="D7" s="96"/>
      <c r="E7" s="96"/>
      <c r="F7" s="143" t="s">
        <v>222</v>
      </c>
      <c r="G7" s="791">
        <f>'1 Provider Data'!$B$7</f>
        <v>41455</v>
      </c>
      <c r="H7" s="791"/>
      <c r="I7" s="142"/>
      <c r="J7" s="142"/>
      <c r="K7" s="142"/>
      <c r="L7" s="142"/>
      <c r="M7" s="142"/>
    </row>
    <row r="8" spans="1:13" ht="42.75" customHeight="1" x14ac:dyDescent="0.3">
      <c r="A8" s="96"/>
      <c r="B8" s="96"/>
      <c r="C8" s="786" t="s">
        <v>541</v>
      </c>
      <c r="D8" s="787"/>
      <c r="E8" s="142"/>
      <c r="F8" s="142"/>
      <c r="G8" s="142"/>
      <c r="H8" s="142"/>
      <c r="I8" s="142"/>
      <c r="J8" s="142"/>
      <c r="K8" s="142"/>
      <c r="L8" s="142"/>
      <c r="M8" s="142"/>
    </row>
    <row r="9" spans="1:13" ht="19.5" customHeight="1" thickBot="1" x14ac:dyDescent="0.25">
      <c r="A9" s="145" t="s">
        <v>845</v>
      </c>
      <c r="B9" s="145" t="s">
        <v>846</v>
      </c>
      <c r="C9" s="315" t="s">
        <v>847</v>
      </c>
      <c r="D9" s="316" t="s">
        <v>848</v>
      </c>
      <c r="E9" s="145" t="s">
        <v>849</v>
      </c>
      <c r="F9" s="145" t="s">
        <v>844</v>
      </c>
      <c r="G9" s="145" t="s">
        <v>843</v>
      </c>
      <c r="H9" s="96"/>
      <c r="I9" s="783" t="s">
        <v>879</v>
      </c>
      <c r="J9" s="784"/>
      <c r="K9" s="784"/>
      <c r="L9" s="785"/>
    </row>
    <row r="10" spans="1:13" ht="127.5" x14ac:dyDescent="0.2">
      <c r="A10" s="99" t="s">
        <v>1033</v>
      </c>
      <c r="B10" s="164" t="s">
        <v>996</v>
      </c>
      <c r="C10" s="297" t="s">
        <v>442</v>
      </c>
      <c r="D10" s="317" t="s">
        <v>322</v>
      </c>
      <c r="E10" s="318" t="s">
        <v>1111</v>
      </c>
      <c r="F10" s="318" t="s">
        <v>110</v>
      </c>
      <c r="G10" s="318" t="s">
        <v>111</v>
      </c>
      <c r="H10" s="164" t="s">
        <v>31</v>
      </c>
      <c r="I10" s="99" t="s">
        <v>442</v>
      </c>
      <c r="J10" s="99" t="s">
        <v>882</v>
      </c>
      <c r="K10" s="99" t="s">
        <v>265</v>
      </c>
      <c r="L10" s="99" t="s">
        <v>883</v>
      </c>
    </row>
    <row r="11" spans="1:13" ht="15" x14ac:dyDescent="0.2">
      <c r="A11" s="184">
        <v>10</v>
      </c>
      <c r="B11" s="115" t="s">
        <v>1022</v>
      </c>
      <c r="C11" s="580">
        <f>'19-REGISTER(10)Social Worker'!F76</f>
        <v>0</v>
      </c>
      <c r="D11" s="581">
        <f>'19-REGISTER(10)Social Worker'!H76</f>
        <v>0</v>
      </c>
      <c r="E11" s="166">
        <f>'6 DSP Time Study Summary'!$E$29</f>
        <v>0.34837643203878388</v>
      </c>
      <c r="F11" s="584">
        <f>D11*E11</f>
        <v>0</v>
      </c>
      <c r="G11" s="585">
        <f>E11*C11</f>
        <v>0</v>
      </c>
      <c r="H11" s="236">
        <v>1</v>
      </c>
      <c r="I11" s="578">
        <f>'19-REGISTER(10)Social Worker'!J76</f>
        <v>0</v>
      </c>
      <c r="J11" s="578">
        <f>I11*E11</f>
        <v>0</v>
      </c>
      <c r="K11" s="578">
        <f>'19-REGISTER(10)Social Worker'!K76</f>
        <v>0</v>
      </c>
      <c r="L11" s="578">
        <f>K11*E11</f>
        <v>0</v>
      </c>
    </row>
    <row r="12" spans="1:13" ht="15" x14ac:dyDescent="0.2">
      <c r="A12" s="140">
        <v>20</v>
      </c>
      <c r="B12" s="115" t="s">
        <v>1014</v>
      </c>
      <c r="C12" s="580">
        <f>'19-REGISTER(20)Audiologist'!F36</f>
        <v>0</v>
      </c>
      <c r="D12" s="581">
        <f>'19-REGISTER(20)Audiologist'!H36</f>
        <v>0</v>
      </c>
      <c r="E12" s="166">
        <f>'6 DSP Time Study Summary'!$E$29</f>
        <v>0.34837643203878388</v>
      </c>
      <c r="F12" s="584">
        <f t="shared" ref="F12:F31" si="0">D12*E12</f>
        <v>0</v>
      </c>
      <c r="G12" s="585">
        <f t="shared" ref="G12:G31" si="1">E12*C12</f>
        <v>0</v>
      </c>
      <c r="H12" s="236">
        <v>2</v>
      </c>
      <c r="I12" s="578">
        <f>'19-REGISTER(20)Audiologist'!J36</f>
        <v>0</v>
      </c>
      <c r="J12" s="578">
        <f t="shared" ref="J12:J31" si="2">I12*E12</f>
        <v>0</v>
      </c>
      <c r="K12" s="578">
        <f>'19-REGISTER(20)Audiologist'!K36</f>
        <v>0</v>
      </c>
      <c r="L12" s="578">
        <f t="shared" ref="L12:L31" si="3">K12*E12</f>
        <v>0</v>
      </c>
    </row>
    <row r="13" spans="1:13" ht="15" x14ac:dyDescent="0.2">
      <c r="A13" s="140">
        <v>21</v>
      </c>
      <c r="B13" s="115" t="s">
        <v>77</v>
      </c>
      <c r="C13" s="580">
        <f>'19-REGISTER(21)Audio Assist'!F36</f>
        <v>0</v>
      </c>
      <c r="D13" s="581">
        <f>'19-REGISTER(21)Audio Assist'!H36</f>
        <v>0</v>
      </c>
      <c r="E13" s="166">
        <f>'6 DSP Time Study Summary'!$E$29</f>
        <v>0.34837643203878388</v>
      </c>
      <c r="F13" s="584">
        <f t="shared" si="0"/>
        <v>0</v>
      </c>
      <c r="G13" s="585">
        <f t="shared" si="1"/>
        <v>0</v>
      </c>
      <c r="H13" s="148">
        <v>3</v>
      </c>
      <c r="I13" s="578">
        <f>'19-REGISTER(21)Audio Assist'!J36</f>
        <v>0</v>
      </c>
      <c r="J13" s="578">
        <f t="shared" si="2"/>
        <v>0</v>
      </c>
      <c r="K13" s="578">
        <f>'19-REGISTER(21)Audio Assist'!K36</f>
        <v>0</v>
      </c>
      <c r="L13" s="578">
        <f t="shared" si="3"/>
        <v>0</v>
      </c>
    </row>
    <row r="14" spans="1:13" ht="15" x14ac:dyDescent="0.2">
      <c r="A14" s="140">
        <v>22</v>
      </c>
      <c r="B14" s="116" t="s">
        <v>1024</v>
      </c>
      <c r="C14" s="580">
        <f>'19-REGISTER(22)Hear-Instr-Spst'!F36</f>
        <v>0</v>
      </c>
      <c r="D14" s="580">
        <f>'19-REGISTER(22)Hear-Instr-Spst'!H36</f>
        <v>0</v>
      </c>
      <c r="E14" s="166">
        <f>'6 DSP Time Study Summary'!$E$29</f>
        <v>0.34837643203878388</v>
      </c>
      <c r="F14" s="584">
        <f t="shared" si="0"/>
        <v>0</v>
      </c>
      <c r="G14" s="585">
        <f t="shared" si="1"/>
        <v>0</v>
      </c>
      <c r="H14" s="148">
        <v>4</v>
      </c>
      <c r="I14" s="578">
        <f>'19-REGISTER(22)Hear-Instr-Spst'!J36</f>
        <v>0</v>
      </c>
      <c r="J14" s="578">
        <f t="shared" si="2"/>
        <v>0</v>
      </c>
      <c r="K14" s="578">
        <f>'19-REGISTER(22)Hear-Instr-Spst'!K36</f>
        <v>0</v>
      </c>
      <c r="L14" s="578">
        <f t="shared" si="3"/>
        <v>0</v>
      </c>
    </row>
    <row r="15" spans="1:13" ht="15" x14ac:dyDescent="0.2">
      <c r="A15" s="184">
        <v>30</v>
      </c>
      <c r="B15" s="115" t="s">
        <v>1021</v>
      </c>
      <c r="C15" s="580">
        <f>'19-REGISTER(30)Psychologist'!F76</f>
        <v>0</v>
      </c>
      <c r="D15" s="580">
        <f>'19-REGISTER(30)Psychologist'!H76</f>
        <v>0</v>
      </c>
      <c r="E15" s="166">
        <f>'6 DSP Time Study Summary'!$E$29</f>
        <v>0.34837643203878388</v>
      </c>
      <c r="F15" s="584">
        <f t="shared" si="0"/>
        <v>0</v>
      </c>
      <c r="G15" s="585">
        <f t="shared" si="1"/>
        <v>0</v>
      </c>
      <c r="H15" s="148">
        <v>5</v>
      </c>
      <c r="I15" s="578">
        <f>'19-REGISTER(30)Psychologist'!J76</f>
        <v>0</v>
      </c>
      <c r="J15" s="578">
        <f t="shared" si="2"/>
        <v>0</v>
      </c>
      <c r="K15" s="578">
        <f>'19-REGISTER(30)Psychologist'!K76</f>
        <v>0</v>
      </c>
      <c r="L15" s="578">
        <f t="shared" si="3"/>
        <v>0</v>
      </c>
    </row>
    <row r="16" spans="1:13" ht="14.25" customHeight="1" x14ac:dyDescent="0.2">
      <c r="A16" s="140">
        <v>31</v>
      </c>
      <c r="B16" s="117" t="s">
        <v>922</v>
      </c>
      <c r="C16" s="580">
        <f>'19-REGISTER(31)MFT'!F36</f>
        <v>0</v>
      </c>
      <c r="D16" s="580">
        <f>'19-REGISTER(31)MFT'!H36</f>
        <v>0</v>
      </c>
      <c r="E16" s="166">
        <f>'6 DSP Time Study Summary'!$E$29</f>
        <v>0.34837643203878388</v>
      </c>
      <c r="F16" s="584">
        <f t="shared" si="0"/>
        <v>0</v>
      </c>
      <c r="G16" s="585">
        <f t="shared" si="1"/>
        <v>0</v>
      </c>
      <c r="H16" s="148">
        <v>6</v>
      </c>
      <c r="I16" s="578">
        <f>'19-REGISTER(31)MFT'!J36</f>
        <v>0</v>
      </c>
      <c r="J16" s="578">
        <f t="shared" si="2"/>
        <v>0</v>
      </c>
      <c r="K16" s="578">
        <f>'19-REGISTER(31)MFT'!K36</f>
        <v>0</v>
      </c>
      <c r="L16" s="578">
        <f t="shared" si="3"/>
        <v>0</v>
      </c>
    </row>
    <row r="17" spans="1:12" ht="15" x14ac:dyDescent="0.2">
      <c r="A17" s="140">
        <v>40</v>
      </c>
      <c r="B17" s="115" t="s">
        <v>1018</v>
      </c>
      <c r="C17" s="580">
        <f>'19-REGISTER(40)Resptry Therpst'!F36</f>
        <v>0</v>
      </c>
      <c r="D17" s="580">
        <f>'19-REGISTER(40)Resptry Therpst'!H36</f>
        <v>0</v>
      </c>
      <c r="E17" s="166">
        <f>'6 DSP Time Study Summary'!$E$29</f>
        <v>0.34837643203878388</v>
      </c>
      <c r="F17" s="584">
        <f t="shared" si="0"/>
        <v>0</v>
      </c>
      <c r="G17" s="585">
        <f t="shared" si="1"/>
        <v>0</v>
      </c>
      <c r="H17" s="148">
        <v>7</v>
      </c>
      <c r="I17" s="578">
        <f>'19-REGISTER(40)Resptry Therpst'!J36</f>
        <v>0</v>
      </c>
      <c r="J17" s="578">
        <f t="shared" si="2"/>
        <v>0</v>
      </c>
      <c r="K17" s="578">
        <f>'19-REGISTER(40)Resptry Therpst'!K36</f>
        <v>0</v>
      </c>
      <c r="L17" s="578">
        <f t="shared" si="3"/>
        <v>0</v>
      </c>
    </row>
    <row r="18" spans="1:12" ht="15" x14ac:dyDescent="0.2">
      <c r="A18" s="140">
        <v>50</v>
      </c>
      <c r="B18" s="115" t="s">
        <v>1017</v>
      </c>
      <c r="C18" s="580">
        <f>'19-REGISTER(50)PT'!F36</f>
        <v>0</v>
      </c>
      <c r="D18" s="580">
        <f>'19-REGISTER(50)PT'!H36</f>
        <v>0</v>
      </c>
      <c r="E18" s="166">
        <f>'6 DSP Time Study Summary'!$E$29</f>
        <v>0.34837643203878388</v>
      </c>
      <c r="F18" s="584">
        <f t="shared" si="0"/>
        <v>0</v>
      </c>
      <c r="G18" s="585">
        <f t="shared" si="1"/>
        <v>0</v>
      </c>
      <c r="H18" s="148">
        <v>8</v>
      </c>
      <c r="I18" s="578">
        <f>'19-REGISTER(50)PT'!J36</f>
        <v>0</v>
      </c>
      <c r="J18" s="578">
        <f t="shared" si="2"/>
        <v>0</v>
      </c>
      <c r="K18" s="578">
        <f>'19-REGISTER(50)PT'!K36</f>
        <v>0</v>
      </c>
      <c r="L18" s="578">
        <f t="shared" si="3"/>
        <v>0</v>
      </c>
    </row>
    <row r="19" spans="1:12" ht="15" x14ac:dyDescent="0.2">
      <c r="A19" s="140">
        <v>51</v>
      </c>
      <c r="B19" s="115" t="s">
        <v>1025</v>
      </c>
      <c r="C19" s="580">
        <f>'19-REGISTER(51)PT Assist'!F36</f>
        <v>0</v>
      </c>
      <c r="D19" s="580">
        <f>'19-REGISTER(51)PT Assist'!H36</f>
        <v>0</v>
      </c>
      <c r="E19" s="166">
        <f>'6 DSP Time Study Summary'!$E$29</f>
        <v>0.34837643203878388</v>
      </c>
      <c r="F19" s="584">
        <f t="shared" si="0"/>
        <v>0</v>
      </c>
      <c r="G19" s="585">
        <f t="shared" si="1"/>
        <v>0</v>
      </c>
      <c r="H19" s="148">
        <v>9</v>
      </c>
      <c r="I19" s="578">
        <f>'19-REGISTER(51)PT Assist'!J36</f>
        <v>0</v>
      </c>
      <c r="J19" s="578">
        <f t="shared" si="2"/>
        <v>0</v>
      </c>
      <c r="K19" s="578">
        <f>'19-REGISTER(51)PT Assist'!K36</f>
        <v>0</v>
      </c>
      <c r="L19" s="578">
        <f t="shared" si="3"/>
        <v>0</v>
      </c>
    </row>
    <row r="20" spans="1:12" ht="15" x14ac:dyDescent="0.2">
      <c r="A20" s="184">
        <v>60</v>
      </c>
      <c r="B20" s="115" t="s">
        <v>1019</v>
      </c>
      <c r="C20" s="580">
        <f>'19-REGISTER(60)SL'!F76</f>
        <v>0</v>
      </c>
      <c r="D20" s="580">
        <f>'19-REGISTER(60)SL'!H76</f>
        <v>0</v>
      </c>
      <c r="E20" s="166">
        <f>'6 DSP Time Study Summary'!$E$29</f>
        <v>0.34837643203878388</v>
      </c>
      <c r="F20" s="584">
        <f t="shared" si="0"/>
        <v>0</v>
      </c>
      <c r="G20" s="585">
        <f t="shared" si="1"/>
        <v>0</v>
      </c>
      <c r="H20" s="148">
        <v>10</v>
      </c>
      <c r="I20" s="578">
        <f>'19-REGISTER(60)SL'!J76</f>
        <v>0</v>
      </c>
      <c r="J20" s="578">
        <f t="shared" si="2"/>
        <v>0</v>
      </c>
      <c r="K20" s="578">
        <f>'19-REGISTER(60)SL'!K76</f>
        <v>0</v>
      </c>
      <c r="L20" s="578">
        <f t="shared" si="3"/>
        <v>0</v>
      </c>
    </row>
    <row r="21" spans="1:12" ht="15" x14ac:dyDescent="0.2">
      <c r="A21" s="140">
        <v>61</v>
      </c>
      <c r="B21" s="115" t="s">
        <v>1020</v>
      </c>
      <c r="C21" s="580">
        <f>'19-REGISTER(61)SL Assist'!F36</f>
        <v>0</v>
      </c>
      <c r="D21" s="580">
        <f>'19-REGISTER(61)SL Assist'!H36</f>
        <v>0</v>
      </c>
      <c r="E21" s="166">
        <f>'6 DSP Time Study Summary'!$E$29</f>
        <v>0.34837643203878388</v>
      </c>
      <c r="F21" s="584">
        <f t="shared" si="0"/>
        <v>0</v>
      </c>
      <c r="G21" s="585">
        <f t="shared" si="1"/>
        <v>0</v>
      </c>
      <c r="H21" s="148">
        <v>11</v>
      </c>
      <c r="I21" s="578">
        <f>'19-REGISTER(61)SL Assist'!J36</f>
        <v>0</v>
      </c>
      <c r="J21" s="578">
        <f t="shared" si="2"/>
        <v>0</v>
      </c>
      <c r="K21" s="578">
        <f>'19-REGISTER(61)SL Assist'!K36</f>
        <v>0</v>
      </c>
      <c r="L21" s="578">
        <f t="shared" si="3"/>
        <v>0</v>
      </c>
    </row>
    <row r="22" spans="1:12" ht="15" x14ac:dyDescent="0.2">
      <c r="A22" s="140">
        <v>70</v>
      </c>
      <c r="B22" s="115" t="s">
        <v>1026</v>
      </c>
      <c r="C22" s="580">
        <f>'19-REGISTER(70)Nurse-APRN'!F36</f>
        <v>0</v>
      </c>
      <c r="D22" s="580">
        <f>'19-REGISTER(70)Nurse-APRN'!H36</f>
        <v>0</v>
      </c>
      <c r="E22" s="166">
        <f>'6 DSP Time Study Summary'!$E$29</f>
        <v>0.34837643203878388</v>
      </c>
      <c r="F22" s="584">
        <f t="shared" si="0"/>
        <v>0</v>
      </c>
      <c r="G22" s="585">
        <f t="shared" si="1"/>
        <v>0</v>
      </c>
      <c r="H22" s="148">
        <v>12</v>
      </c>
      <c r="I22" s="578">
        <f>'19-REGISTER(70)Nurse-APRN'!J36</f>
        <v>0</v>
      </c>
      <c r="J22" s="578">
        <f t="shared" si="2"/>
        <v>0</v>
      </c>
      <c r="K22" s="578">
        <f>'19-REGISTER(70)Nurse-APRN'!K36</f>
        <v>0</v>
      </c>
      <c r="L22" s="578">
        <f t="shared" si="3"/>
        <v>0</v>
      </c>
    </row>
    <row r="23" spans="1:12" ht="15" x14ac:dyDescent="0.2">
      <c r="A23" s="140">
        <v>71</v>
      </c>
      <c r="B23" s="115" t="s">
        <v>1027</v>
      </c>
      <c r="C23" s="582">
        <f>'19-REGISTER(71)Nurse-RN'!F76</f>
        <v>0</v>
      </c>
      <c r="D23" s="582">
        <f>'19-REGISTER(71)Nurse-RN'!H76</f>
        <v>0</v>
      </c>
      <c r="E23" s="509">
        <f>'6 DSP Time Study Summary'!$E$29</f>
        <v>0.34837643203878388</v>
      </c>
      <c r="F23" s="586">
        <f t="shared" si="0"/>
        <v>0</v>
      </c>
      <c r="G23" s="587">
        <f t="shared" si="1"/>
        <v>0</v>
      </c>
      <c r="H23" s="387">
        <v>13</v>
      </c>
      <c r="I23" s="596">
        <f>'19-REGISTER(71)Nurse-RN'!J76</f>
        <v>0</v>
      </c>
      <c r="J23" s="596">
        <f t="shared" si="2"/>
        <v>0</v>
      </c>
      <c r="K23" s="596">
        <f>'19-REGISTER(71)Nurse-RN'!K76</f>
        <v>0</v>
      </c>
      <c r="L23" s="578">
        <f t="shared" si="3"/>
        <v>0</v>
      </c>
    </row>
    <row r="24" spans="1:12" ht="15" x14ac:dyDescent="0.2">
      <c r="A24" s="140">
        <v>72</v>
      </c>
      <c r="B24" s="115" t="s">
        <v>1028</v>
      </c>
      <c r="C24" s="582">
        <f>'19-REGISTER(72)Nurse-LPN'!F36</f>
        <v>0</v>
      </c>
      <c r="D24" s="582">
        <f>'19-REGISTER(72)Nurse-LPN'!H36</f>
        <v>0</v>
      </c>
      <c r="E24" s="509">
        <f>'6 DSP Time Study Summary'!$E$29</f>
        <v>0.34837643203878388</v>
      </c>
      <c r="F24" s="586">
        <f t="shared" si="0"/>
        <v>0</v>
      </c>
      <c r="G24" s="587">
        <f t="shared" si="1"/>
        <v>0</v>
      </c>
      <c r="H24" s="387">
        <v>14</v>
      </c>
      <c r="I24" s="596">
        <f>'19-REGISTER(72)Nurse-LPN'!J36</f>
        <v>0</v>
      </c>
      <c r="J24" s="596">
        <f t="shared" si="2"/>
        <v>0</v>
      </c>
      <c r="K24" s="596">
        <f>'19-REGISTER(72)Nurse-LPN'!K36</f>
        <v>0</v>
      </c>
      <c r="L24" s="578">
        <f t="shared" si="3"/>
        <v>0</v>
      </c>
    </row>
    <row r="25" spans="1:12" ht="15" x14ac:dyDescent="0.2">
      <c r="A25" s="140">
        <v>80</v>
      </c>
      <c r="B25" s="115" t="s">
        <v>1023</v>
      </c>
      <c r="C25" s="582">
        <f>'19-REGISTER(80)Counselor'!F76</f>
        <v>0</v>
      </c>
      <c r="D25" s="582">
        <f>'19-REGISTER(80)Counselor'!H76</f>
        <v>0</v>
      </c>
      <c r="E25" s="509">
        <f>'6 DSP Time Study Summary'!$E$29</f>
        <v>0.34837643203878388</v>
      </c>
      <c r="F25" s="586">
        <f t="shared" si="0"/>
        <v>0</v>
      </c>
      <c r="G25" s="587">
        <f t="shared" si="1"/>
        <v>0</v>
      </c>
      <c r="H25" s="387">
        <v>15</v>
      </c>
      <c r="I25" s="596">
        <f>'19-REGISTER(80)Counselor'!J76</f>
        <v>0</v>
      </c>
      <c r="J25" s="596">
        <f t="shared" si="2"/>
        <v>0</v>
      </c>
      <c r="K25" s="596">
        <f>'19-REGISTER(80)Counselor'!K76</f>
        <v>0</v>
      </c>
      <c r="L25" s="578">
        <f t="shared" si="3"/>
        <v>0</v>
      </c>
    </row>
    <row r="26" spans="1:12" x14ac:dyDescent="0.2">
      <c r="A26" s="184">
        <v>90</v>
      </c>
      <c r="B26" s="165" t="s">
        <v>1016</v>
      </c>
      <c r="C26" s="580">
        <f>'19-REGISTER(90)OT'!F76</f>
        <v>0</v>
      </c>
      <c r="D26" s="580">
        <f>'19-REGISTER(90)OT'!H76</f>
        <v>0</v>
      </c>
      <c r="E26" s="166">
        <f>'6 DSP Time Study Summary'!$E$29</f>
        <v>0.34837643203878388</v>
      </c>
      <c r="F26" s="584">
        <f t="shared" si="0"/>
        <v>0</v>
      </c>
      <c r="G26" s="585">
        <f t="shared" si="1"/>
        <v>0</v>
      </c>
      <c r="H26" s="148">
        <v>17</v>
      </c>
      <c r="I26" s="578">
        <f>'19-REGISTER(90)OT'!J76</f>
        <v>0</v>
      </c>
      <c r="J26" s="578">
        <f t="shared" si="2"/>
        <v>0</v>
      </c>
      <c r="K26" s="578">
        <f>'19-REGISTER(90)OT'!K76</f>
        <v>0</v>
      </c>
      <c r="L26" s="578">
        <f t="shared" si="3"/>
        <v>0</v>
      </c>
    </row>
    <row r="27" spans="1:12" x14ac:dyDescent="0.2">
      <c r="A27" s="140">
        <v>91</v>
      </c>
      <c r="B27" s="165" t="s">
        <v>35</v>
      </c>
      <c r="C27" s="580">
        <f>'19-REGISTER(91)COTA'!F36</f>
        <v>0</v>
      </c>
      <c r="D27" s="580">
        <f>'19-REGISTER(91)COTA'!H36</f>
        <v>0</v>
      </c>
      <c r="E27" s="166">
        <f>'6 DSP Time Study Summary'!$E$29</f>
        <v>0.34837643203878388</v>
      </c>
      <c r="F27" s="588">
        <f t="shared" si="0"/>
        <v>0</v>
      </c>
      <c r="G27" s="589">
        <f t="shared" si="1"/>
        <v>0</v>
      </c>
      <c r="H27" s="148">
        <v>18</v>
      </c>
      <c r="I27" s="578">
        <f>'19-REGISTER(91)COTA'!J36</f>
        <v>0</v>
      </c>
      <c r="J27" s="578">
        <f t="shared" si="2"/>
        <v>0</v>
      </c>
      <c r="K27" s="578">
        <f>'19-REGISTER(91)COTA'!K36</f>
        <v>0</v>
      </c>
      <c r="L27" s="578">
        <f t="shared" si="3"/>
        <v>0</v>
      </c>
    </row>
    <row r="28" spans="1:12" ht="51" x14ac:dyDescent="0.2">
      <c r="A28" s="119" t="s">
        <v>889</v>
      </c>
      <c r="B28" s="168" t="s">
        <v>863</v>
      </c>
      <c r="C28" s="580">
        <f>'19-REGISTER(100-104)Medical MD'!F36</f>
        <v>0</v>
      </c>
      <c r="D28" s="580">
        <f>'19-REGISTER(100-104)Medical MD'!H36</f>
        <v>0</v>
      </c>
      <c r="E28" s="166">
        <f>'6 DSP Time Study Summary'!$E$29</f>
        <v>0.34837643203878388</v>
      </c>
      <c r="F28" s="590">
        <f>D28*E28</f>
        <v>0</v>
      </c>
      <c r="G28" s="591">
        <f>E28*C28</f>
        <v>0</v>
      </c>
      <c r="H28" s="360">
        <v>19</v>
      </c>
      <c r="I28" s="578">
        <f>'19-REGISTER(100-104)Medical MD'!J36</f>
        <v>0</v>
      </c>
      <c r="J28" s="578">
        <f t="shared" si="2"/>
        <v>0</v>
      </c>
      <c r="K28" s="578">
        <f>'19-REGISTER(100-104)Medical MD'!K36</f>
        <v>0</v>
      </c>
      <c r="L28" s="578">
        <f t="shared" si="3"/>
        <v>0</v>
      </c>
    </row>
    <row r="29" spans="1:12" x14ac:dyDescent="0.2">
      <c r="A29" s="140">
        <v>105</v>
      </c>
      <c r="B29" s="104" t="s">
        <v>51</v>
      </c>
      <c r="C29" s="580">
        <f>'19-REGISTER(105) PSYCHIATRIST'!F36</f>
        <v>0</v>
      </c>
      <c r="D29" s="580">
        <f>'19-REGISTER(105) PSYCHIATRIST'!H36</f>
        <v>0</v>
      </c>
      <c r="E29" s="166">
        <f>'6 DSP Time Study Summary'!$E$29</f>
        <v>0.34837643203878388</v>
      </c>
      <c r="F29" s="592">
        <f>D29*E29</f>
        <v>0</v>
      </c>
      <c r="G29" s="593">
        <f>E29*C29</f>
        <v>0</v>
      </c>
      <c r="H29" s="148">
        <v>25</v>
      </c>
      <c r="I29" s="578">
        <f>'19-REGISTER(105) PSYCHIATRIST'!J36</f>
        <v>0</v>
      </c>
      <c r="J29" s="578">
        <f t="shared" si="2"/>
        <v>0</v>
      </c>
      <c r="K29" s="578">
        <f>'19-REGISTER(105) PSYCHIATRIST'!K36</f>
        <v>0</v>
      </c>
      <c r="L29" s="578">
        <f t="shared" si="3"/>
        <v>0</v>
      </c>
    </row>
    <row r="30" spans="1:12" x14ac:dyDescent="0.2">
      <c r="A30" s="140">
        <v>800</v>
      </c>
      <c r="B30" s="165" t="s">
        <v>27</v>
      </c>
      <c r="C30" s="580">
        <f>'19-REGISTER(800) Billing'!F36</f>
        <v>0</v>
      </c>
      <c r="D30" s="580">
        <f>'19-REGISTER(800) Billing'!H36</f>
        <v>0</v>
      </c>
      <c r="E30" s="166">
        <f>'6 DSP Time Study Summary'!$E$61</f>
        <v>0.32139000000000001</v>
      </c>
      <c r="F30" s="584">
        <f t="shared" si="0"/>
        <v>0</v>
      </c>
      <c r="G30" s="585">
        <f t="shared" si="1"/>
        <v>0</v>
      </c>
      <c r="H30" s="148">
        <v>26</v>
      </c>
      <c r="I30" s="578">
        <f>'19-REGISTER(800) Billing'!J36</f>
        <v>0</v>
      </c>
      <c r="J30" s="578">
        <f t="shared" si="2"/>
        <v>0</v>
      </c>
      <c r="K30" s="578">
        <f>'19-REGISTER(800) Billing'!K36</f>
        <v>0</v>
      </c>
      <c r="L30" s="578">
        <f t="shared" si="3"/>
        <v>0</v>
      </c>
    </row>
    <row r="31" spans="1:12" ht="12.75" customHeight="1" x14ac:dyDescent="0.2">
      <c r="A31" s="140">
        <v>900</v>
      </c>
      <c r="B31" s="165" t="s">
        <v>864</v>
      </c>
      <c r="C31" s="580">
        <f>'19-REGISTER(900)Audiometrist'!F36</f>
        <v>0</v>
      </c>
      <c r="D31" s="580">
        <f>'19-REGISTER(900)Audiometrist'!H36</f>
        <v>0</v>
      </c>
      <c r="E31" s="166">
        <f>'6 DSP Time Study Summary'!$E$29</f>
        <v>0.34837643203878388</v>
      </c>
      <c r="F31" s="584">
        <f t="shared" si="0"/>
        <v>0</v>
      </c>
      <c r="G31" s="585">
        <f t="shared" si="1"/>
        <v>0</v>
      </c>
      <c r="H31" s="148">
        <v>27</v>
      </c>
      <c r="I31" s="578">
        <f>'19-REGISTER(900)Audiometrist'!J36</f>
        <v>0</v>
      </c>
      <c r="J31" s="578">
        <f t="shared" si="2"/>
        <v>0</v>
      </c>
      <c r="K31" s="578">
        <f>'19-REGISTER(900)Audiometrist'!K36</f>
        <v>0</v>
      </c>
      <c r="L31" s="578">
        <f t="shared" si="3"/>
        <v>0</v>
      </c>
    </row>
    <row r="32" spans="1:12" ht="16.5" thickBot="1" x14ac:dyDescent="0.3">
      <c r="A32" s="149"/>
      <c r="B32" s="149"/>
      <c r="C32" s="583">
        <f>SUM(C11:C31)</f>
        <v>0</v>
      </c>
      <c r="D32" s="583">
        <f>SUM(D11:D31)</f>
        <v>0</v>
      </c>
      <c r="E32" s="149"/>
      <c r="F32" s="594">
        <f>SUM(F11:F31)</f>
        <v>0</v>
      </c>
      <c r="G32" s="595">
        <f>SUM(G11:G31)</f>
        <v>0</v>
      </c>
      <c r="H32" s="387">
        <v>28</v>
      </c>
      <c r="I32" s="597"/>
      <c r="J32" s="598">
        <f>SUM(J11:J31)</f>
        <v>0</v>
      </c>
      <c r="K32" s="599"/>
      <c r="L32" s="600">
        <f>SUM(L11:L31)</f>
        <v>0</v>
      </c>
    </row>
    <row r="33" spans="1:11" ht="15.75" x14ac:dyDescent="0.25">
      <c r="A33" s="149"/>
      <c r="B33" s="149"/>
      <c r="C33" s="149"/>
      <c r="D33" s="149"/>
      <c r="E33" s="149"/>
      <c r="F33" s="568"/>
      <c r="G33" s="568"/>
      <c r="H33" s="148"/>
      <c r="K33" s="149"/>
    </row>
    <row r="34" spans="1:11" ht="15.75" x14ac:dyDescent="0.25">
      <c r="A34" s="149"/>
      <c r="B34" s="149"/>
      <c r="C34" s="149"/>
      <c r="D34" s="149"/>
      <c r="E34" s="149" t="s">
        <v>866</v>
      </c>
      <c r="F34" s="601">
        <f>F32</f>
        <v>0</v>
      </c>
      <c r="G34" s="602"/>
      <c r="H34" s="148"/>
      <c r="J34" s="149" t="s">
        <v>884</v>
      </c>
      <c r="K34" s="605">
        <f>J32</f>
        <v>0</v>
      </c>
    </row>
    <row r="35" spans="1:11" ht="15.75" x14ac:dyDescent="0.25">
      <c r="A35" s="149"/>
      <c r="B35" s="149"/>
      <c r="C35" s="149"/>
      <c r="D35" s="149"/>
      <c r="E35" s="149"/>
      <c r="F35" s="603"/>
      <c r="G35" s="602"/>
      <c r="H35" s="148"/>
      <c r="J35" s="149" t="s">
        <v>888</v>
      </c>
      <c r="K35" s="605">
        <f>L32</f>
        <v>0</v>
      </c>
    </row>
    <row r="36" spans="1:11" ht="15.75" x14ac:dyDescent="0.25">
      <c r="A36" s="149"/>
      <c r="B36" s="149"/>
      <c r="C36" s="149"/>
      <c r="D36" s="149"/>
      <c r="E36" s="149"/>
      <c r="F36" s="602" t="s">
        <v>865</v>
      </c>
      <c r="G36" s="604">
        <f>G32</f>
        <v>0</v>
      </c>
      <c r="H36" s="148"/>
    </row>
    <row r="37" spans="1:11" ht="15.75" x14ac:dyDescent="0.25">
      <c r="A37" s="149"/>
      <c r="B37" s="149"/>
      <c r="C37" s="149"/>
      <c r="D37" s="149"/>
      <c r="E37" s="149"/>
      <c r="F37" s="149"/>
      <c r="G37" s="149"/>
      <c r="H37" s="149"/>
    </row>
  </sheetData>
  <sheetProtection password="D13B" sheet="1" objects="1" scenarios="1" selectLockedCells="1" selectUnlockedCells="1"/>
  <mergeCells count="6">
    <mergeCell ref="I9:L9"/>
    <mergeCell ref="C8:D8"/>
    <mergeCell ref="G1:H1"/>
    <mergeCell ref="G5:H5"/>
    <mergeCell ref="G6:H6"/>
    <mergeCell ref="G7:H7"/>
  </mergeCells>
  <phoneticPr fontId="2" type="noConversion"/>
  <pageMargins left="0.2" right="0.25" top="0.22" bottom="0.55000000000000004" header="0.18" footer="0.17"/>
  <pageSetup scale="75" orientation="landscape" r:id="rId1"/>
  <headerFooter alignWithMargins="0">
    <oddFooter>&amp;L&amp;8&amp;Z&amp;F, &amp;A&amp;R&amp;8&amp;D, &amp;T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pageSetUpPr fitToPage="1"/>
  </sheetPr>
  <dimension ref="A1:N53"/>
  <sheetViews>
    <sheetView zoomScale="96" zoomScaleNormal="96" workbookViewId="0">
      <selection activeCell="I11" sqref="I11:L11"/>
    </sheetView>
  </sheetViews>
  <sheetFormatPr defaultRowHeight="12.75" x14ac:dyDescent="0.2"/>
  <cols>
    <col min="1" max="1" width="9.42578125" style="70" customWidth="1"/>
    <col min="2" max="2" width="20.42578125" style="70" customWidth="1"/>
    <col min="3" max="3" width="18.85546875" style="70" customWidth="1"/>
    <col min="4" max="4" width="14.85546875" style="70" customWidth="1"/>
    <col min="5" max="5" width="13.28515625" style="70" customWidth="1"/>
    <col min="6" max="6" width="14.140625" style="70" customWidth="1"/>
    <col min="7" max="7" width="16" style="70" customWidth="1"/>
    <col min="8" max="8" width="15.42578125" style="70" customWidth="1"/>
    <col min="9" max="9" width="14" style="70" customWidth="1"/>
    <col min="10" max="10" width="15.28515625" style="70" customWidth="1"/>
    <col min="11" max="11" width="12.140625" style="70" customWidth="1"/>
    <col min="12" max="12" width="16.140625" style="70" customWidth="1"/>
    <col min="13" max="16384" width="9.140625" style="70"/>
  </cols>
  <sheetData>
    <row r="1" spans="1:14" ht="19.5" customHeight="1" x14ac:dyDescent="0.3">
      <c r="A1" s="50" t="s">
        <v>1036</v>
      </c>
      <c r="B1" s="142"/>
      <c r="C1" s="142"/>
      <c r="D1" s="142"/>
      <c r="E1" s="142"/>
      <c r="F1" s="142"/>
      <c r="G1" s="752" t="s">
        <v>428</v>
      </c>
      <c r="H1" s="752"/>
      <c r="I1" s="142"/>
      <c r="J1" s="142"/>
      <c r="K1" s="142"/>
      <c r="L1" s="142"/>
      <c r="M1" s="142"/>
      <c r="N1" s="142"/>
    </row>
    <row r="2" spans="1:14" ht="16.5" customHeight="1" x14ac:dyDescent="0.3">
      <c r="A2" s="50" t="s">
        <v>805</v>
      </c>
      <c r="B2" s="142"/>
      <c r="C2" s="142"/>
      <c r="D2" s="142"/>
      <c r="E2" s="142"/>
      <c r="F2" s="142"/>
      <c r="G2" s="142"/>
      <c r="H2" s="150" t="s">
        <v>141</v>
      </c>
      <c r="I2" s="142"/>
      <c r="J2" s="142"/>
      <c r="K2" s="142"/>
      <c r="L2" s="142"/>
      <c r="M2" s="142"/>
      <c r="N2" s="142"/>
    </row>
    <row r="3" spans="1:14" ht="16.5" customHeight="1" x14ac:dyDescent="0.3">
      <c r="A3" s="50" t="s">
        <v>861</v>
      </c>
      <c r="B3" s="142"/>
      <c r="C3" s="142"/>
      <c r="D3" s="142"/>
      <c r="E3" s="142"/>
      <c r="F3" s="142"/>
      <c r="G3" s="142"/>
      <c r="H3" s="142"/>
      <c r="I3" s="142"/>
      <c r="J3" s="142"/>
      <c r="K3" s="142"/>
      <c r="L3" s="142"/>
      <c r="M3" s="142"/>
      <c r="N3" s="142"/>
    </row>
    <row r="4" spans="1:14" ht="18.75" customHeight="1" x14ac:dyDescent="0.3">
      <c r="A4" s="50" t="s">
        <v>429</v>
      </c>
      <c r="B4" s="142"/>
      <c r="C4" s="142"/>
      <c r="D4" s="142"/>
      <c r="E4" s="142"/>
      <c r="F4" s="142"/>
      <c r="G4" s="142"/>
      <c r="H4" s="142"/>
      <c r="I4" s="142"/>
      <c r="J4" s="142"/>
      <c r="K4" s="142"/>
      <c r="L4" s="142"/>
      <c r="M4" s="142"/>
      <c r="N4" s="142"/>
    </row>
    <row r="5" spans="1:14" ht="30" customHeight="1" x14ac:dyDescent="0.3">
      <c r="A5" s="162"/>
      <c r="B5" s="162"/>
      <c r="C5" s="162"/>
      <c r="D5" s="162"/>
      <c r="E5" s="162"/>
      <c r="F5" s="143" t="s">
        <v>221</v>
      </c>
      <c r="G5" s="794">
        <f>'1 Provider Data'!$B$5</f>
        <v>0</v>
      </c>
      <c r="H5" s="794"/>
      <c r="I5" s="142"/>
      <c r="J5" s="142"/>
      <c r="K5" s="142"/>
      <c r="L5" s="142"/>
      <c r="M5" s="142"/>
      <c r="N5" s="142"/>
    </row>
    <row r="6" spans="1:14" ht="18" customHeight="1" x14ac:dyDescent="0.3">
      <c r="A6" s="162"/>
      <c r="B6" s="162"/>
      <c r="C6" s="162"/>
      <c r="D6" s="162"/>
      <c r="E6" s="162"/>
      <c r="F6" s="143" t="s">
        <v>1034</v>
      </c>
      <c r="G6" s="796">
        <f>+'1 Provider Data'!$B$12</f>
        <v>0</v>
      </c>
      <c r="H6" s="797"/>
      <c r="I6" s="142"/>
      <c r="J6" s="142"/>
      <c r="K6" s="142"/>
      <c r="L6" s="142"/>
      <c r="M6" s="142"/>
      <c r="N6" s="142"/>
    </row>
    <row r="7" spans="1:14" ht="18" customHeight="1" thickBot="1" x14ac:dyDescent="0.35">
      <c r="A7" s="162"/>
      <c r="B7" s="162"/>
      <c r="C7" s="162"/>
      <c r="D7" s="162"/>
      <c r="E7" s="162"/>
      <c r="F7" s="143" t="s">
        <v>222</v>
      </c>
      <c r="G7" s="798">
        <f>'1 Provider Data'!$B$7</f>
        <v>41455</v>
      </c>
      <c r="H7" s="798"/>
      <c r="I7" s="142"/>
      <c r="J7" s="142"/>
      <c r="K7" s="142"/>
      <c r="L7" s="142"/>
      <c r="M7" s="142"/>
      <c r="N7" s="142"/>
    </row>
    <row r="8" spans="1:14" ht="38.25" customHeight="1" x14ac:dyDescent="0.3">
      <c r="A8" s="162"/>
      <c r="B8" s="162"/>
      <c r="C8" s="792" t="s">
        <v>1088</v>
      </c>
      <c r="D8" s="793"/>
      <c r="E8" s="162"/>
      <c r="F8" s="162"/>
      <c r="G8" s="162"/>
      <c r="H8" s="162"/>
      <c r="I8" s="142"/>
      <c r="J8" s="142"/>
      <c r="K8" s="142"/>
      <c r="L8" s="142"/>
      <c r="M8" s="142"/>
      <c r="N8" s="142"/>
    </row>
    <row r="9" spans="1:14" ht="17.25" customHeight="1" thickBot="1" x14ac:dyDescent="0.35">
      <c r="A9" s="145" t="s">
        <v>845</v>
      </c>
      <c r="B9" s="145" t="s">
        <v>846</v>
      </c>
      <c r="C9" s="315" t="s">
        <v>847</v>
      </c>
      <c r="D9" s="316" t="s">
        <v>848</v>
      </c>
      <c r="E9" s="145" t="s">
        <v>849</v>
      </c>
      <c r="F9" s="145" t="s">
        <v>844</v>
      </c>
      <c r="G9" s="145" t="s">
        <v>843</v>
      </c>
      <c r="H9" s="162"/>
      <c r="I9" s="795" t="s">
        <v>1115</v>
      </c>
      <c r="J9" s="795"/>
      <c r="K9" s="795"/>
      <c r="L9" s="795"/>
      <c r="M9" s="142"/>
      <c r="N9" s="142"/>
    </row>
    <row r="10" spans="1:14" ht="102.75" thickBot="1" x14ac:dyDescent="0.35">
      <c r="A10" s="330" t="s">
        <v>1033</v>
      </c>
      <c r="B10" s="331" t="s">
        <v>911</v>
      </c>
      <c r="C10" s="330" t="s">
        <v>442</v>
      </c>
      <c r="D10" s="332" t="s">
        <v>181</v>
      </c>
      <c r="E10" s="333" t="s">
        <v>784</v>
      </c>
      <c r="F10" s="285" t="s">
        <v>115</v>
      </c>
      <c r="G10" s="318" t="s">
        <v>116</v>
      </c>
      <c r="H10" s="352" t="s">
        <v>31</v>
      </c>
      <c r="I10" s="99" t="s">
        <v>891</v>
      </c>
      <c r="J10" s="99" t="s">
        <v>882</v>
      </c>
      <c r="K10" s="99" t="s">
        <v>890</v>
      </c>
      <c r="L10" s="99" t="s">
        <v>883</v>
      </c>
      <c r="M10" s="142"/>
      <c r="N10" s="142"/>
    </row>
    <row r="11" spans="1:14" ht="21" thickBot="1" x14ac:dyDescent="0.35">
      <c r="A11" s="334" t="s">
        <v>910</v>
      </c>
      <c r="B11" s="335" t="s">
        <v>204</v>
      </c>
      <c r="C11" s="573">
        <f>'20-REGISTER-Admin S&amp;W, FB'!F36</f>
        <v>0</v>
      </c>
      <c r="D11" s="574">
        <f>'20-REGISTER-Admin S&amp;W, FB'!H36</f>
        <v>0</v>
      </c>
      <c r="E11" s="336">
        <f>'7 Admin Time Study'!$E$32</f>
        <v>0.10267466666666665</v>
      </c>
      <c r="F11" s="575">
        <f>E11*D11</f>
        <v>0</v>
      </c>
      <c r="G11" s="576">
        <f>E11*C11</f>
        <v>0</v>
      </c>
      <c r="H11" s="236">
        <v>28</v>
      </c>
      <c r="I11" s="577">
        <f>'20-REGISTER-Admin S&amp;W, FB'!J36</f>
        <v>0</v>
      </c>
      <c r="J11" s="576">
        <f>I11*E11</f>
        <v>0</v>
      </c>
      <c r="K11" s="578">
        <f>'20-REGISTER-Admin S&amp;W, FB'!K36</f>
        <v>0</v>
      </c>
      <c r="L11" s="579">
        <f>K11*E11</f>
        <v>0</v>
      </c>
      <c r="M11" s="142"/>
      <c r="N11" s="142"/>
    </row>
    <row r="12" spans="1:14" ht="20.25" x14ac:dyDescent="0.3">
      <c r="A12" s="162"/>
      <c r="B12" s="162"/>
      <c r="C12" s="162"/>
      <c r="D12" s="162"/>
      <c r="E12" s="149" t="s">
        <v>117</v>
      </c>
      <c r="F12" s="569">
        <f>SUM(F11:F11)</f>
        <v>0</v>
      </c>
      <c r="G12" s="570"/>
      <c r="H12" s="148"/>
      <c r="I12" s="149" t="s">
        <v>1089</v>
      </c>
      <c r="J12" s="569">
        <f>SUM(J11:J11)</f>
        <v>0</v>
      </c>
      <c r="K12" s="570"/>
      <c r="L12" s="571"/>
      <c r="M12" s="142"/>
      <c r="N12" s="142"/>
    </row>
    <row r="13" spans="1:14" ht="20.25" x14ac:dyDescent="0.3">
      <c r="A13" s="162"/>
      <c r="B13" s="162"/>
      <c r="C13" s="162"/>
      <c r="D13" s="162"/>
      <c r="E13" s="351"/>
      <c r="F13" s="568" t="s">
        <v>335</v>
      </c>
      <c r="G13" s="569">
        <f>SUM(G11:G12)</f>
        <v>0</v>
      </c>
      <c r="H13" s="148"/>
      <c r="I13" s="351"/>
      <c r="J13" s="572"/>
      <c r="K13" s="568" t="s">
        <v>1090</v>
      </c>
      <c r="L13" s="569">
        <f>SUM(L11:L11)</f>
        <v>0</v>
      </c>
      <c r="M13" s="142"/>
      <c r="N13" s="142"/>
    </row>
    <row r="14" spans="1:14" ht="20.25" x14ac:dyDescent="0.3">
      <c r="A14" s="162"/>
      <c r="B14" s="162"/>
      <c r="C14" s="162"/>
      <c r="D14" s="162"/>
      <c r="E14" s="162"/>
      <c r="F14" s="162"/>
      <c r="H14" s="162"/>
      <c r="I14" s="142"/>
      <c r="J14" s="142"/>
      <c r="K14" s="142"/>
      <c r="L14" s="142"/>
      <c r="M14" s="142"/>
      <c r="N14" s="142"/>
    </row>
    <row r="15" spans="1:14" ht="20.25" x14ac:dyDescent="0.3">
      <c r="A15" s="162"/>
      <c r="B15" s="162"/>
      <c r="C15" s="162"/>
      <c r="D15" s="162"/>
      <c r="E15" s="162"/>
      <c r="F15" s="162"/>
      <c r="G15" s="162"/>
      <c r="H15" s="162"/>
      <c r="I15" s="142"/>
      <c r="J15" s="142"/>
      <c r="K15" s="142"/>
      <c r="L15" s="142"/>
      <c r="M15" s="142"/>
      <c r="N15" s="142"/>
    </row>
    <row r="16" spans="1:14" ht="20.25" x14ac:dyDescent="0.3">
      <c r="A16" s="142"/>
      <c r="B16" s="142"/>
      <c r="C16" s="142"/>
      <c r="D16" s="142"/>
      <c r="E16" s="142"/>
      <c r="F16" s="142"/>
      <c r="G16" s="142"/>
      <c r="H16" s="142"/>
      <c r="I16" s="142"/>
      <c r="J16" s="142"/>
      <c r="K16" s="142"/>
      <c r="L16" s="142"/>
      <c r="M16" s="142"/>
      <c r="N16" s="142"/>
    </row>
    <row r="17" spans="1:14" ht="20.25" x14ac:dyDescent="0.3">
      <c r="A17" s="142"/>
      <c r="B17" s="142"/>
      <c r="C17" s="142"/>
      <c r="D17" s="142"/>
      <c r="E17" s="142"/>
      <c r="F17" s="142"/>
      <c r="G17" s="142"/>
      <c r="H17" s="142"/>
      <c r="I17" s="142"/>
      <c r="J17" s="142"/>
      <c r="K17" s="142"/>
      <c r="L17" s="142"/>
      <c r="M17" s="142"/>
      <c r="N17" s="142"/>
    </row>
    <row r="18" spans="1:14" ht="20.25" x14ac:dyDescent="0.3">
      <c r="A18" s="142"/>
      <c r="B18" s="142"/>
      <c r="C18" s="142"/>
      <c r="D18" s="142"/>
      <c r="E18" s="142"/>
      <c r="F18" s="142"/>
      <c r="G18" s="142"/>
      <c r="H18" s="142"/>
      <c r="I18" s="142"/>
      <c r="J18" s="142"/>
      <c r="K18" s="142"/>
      <c r="L18" s="142"/>
      <c r="M18" s="142"/>
      <c r="N18" s="142"/>
    </row>
    <row r="19" spans="1:14" ht="20.25" x14ac:dyDescent="0.3">
      <c r="A19" s="142"/>
      <c r="B19" s="142"/>
      <c r="C19" s="142"/>
      <c r="D19" s="142"/>
      <c r="E19" s="142"/>
      <c r="F19" s="142"/>
      <c r="G19" s="142"/>
      <c r="H19" s="142"/>
      <c r="I19" s="142"/>
      <c r="J19" s="142"/>
      <c r="K19" s="142"/>
      <c r="L19" s="142"/>
      <c r="M19" s="142"/>
      <c r="N19" s="142"/>
    </row>
    <row r="20" spans="1:14" ht="20.25" x14ac:dyDescent="0.3">
      <c r="A20" s="142"/>
      <c r="B20" s="142"/>
      <c r="C20" s="142"/>
      <c r="D20" s="142"/>
      <c r="E20" s="142"/>
      <c r="F20" s="142"/>
      <c r="G20" s="142"/>
      <c r="H20" s="142"/>
      <c r="I20" s="142"/>
      <c r="J20" s="142"/>
      <c r="K20" s="142"/>
      <c r="L20" s="142"/>
      <c r="M20" s="142"/>
      <c r="N20" s="142"/>
    </row>
    <row r="21" spans="1:14" ht="20.25" x14ac:dyDescent="0.3">
      <c r="A21" s="142"/>
      <c r="B21" s="142"/>
      <c r="C21" s="142"/>
      <c r="D21" s="142"/>
      <c r="E21" s="142"/>
      <c r="F21" s="142"/>
      <c r="G21" s="142"/>
      <c r="H21" s="142"/>
      <c r="I21" s="142"/>
      <c r="J21" s="142"/>
      <c r="K21" s="142"/>
      <c r="L21" s="142"/>
      <c r="M21" s="142"/>
      <c r="N21" s="142"/>
    </row>
    <row r="22" spans="1:14" ht="20.25" x14ac:dyDescent="0.3">
      <c r="A22" s="142"/>
      <c r="B22" s="142"/>
      <c r="C22" s="142"/>
      <c r="D22" s="142"/>
      <c r="E22" s="142"/>
      <c r="F22" s="142"/>
      <c r="G22" s="142"/>
      <c r="H22" s="142"/>
      <c r="I22" s="142"/>
      <c r="J22" s="142"/>
      <c r="K22" s="142"/>
      <c r="L22" s="142"/>
      <c r="M22" s="142"/>
      <c r="N22" s="142"/>
    </row>
    <row r="23" spans="1:14" ht="20.25" x14ac:dyDescent="0.3">
      <c r="A23" s="142"/>
      <c r="B23" s="142"/>
      <c r="C23" s="142"/>
      <c r="D23" s="142"/>
      <c r="E23" s="142"/>
      <c r="F23" s="142"/>
      <c r="G23" s="142"/>
      <c r="H23" s="142"/>
      <c r="I23" s="142"/>
      <c r="J23" s="142"/>
      <c r="K23" s="142"/>
      <c r="L23" s="142"/>
      <c r="M23" s="142"/>
      <c r="N23" s="142"/>
    </row>
    <row r="24" spans="1:14" ht="20.25" x14ac:dyDescent="0.3">
      <c r="A24" s="142"/>
      <c r="B24" s="142"/>
      <c r="C24" s="142"/>
      <c r="D24" s="142"/>
      <c r="E24" s="142"/>
      <c r="F24" s="142"/>
      <c r="G24" s="142"/>
      <c r="H24" s="142"/>
      <c r="I24" s="142"/>
      <c r="J24" s="142"/>
      <c r="K24" s="142"/>
      <c r="L24" s="142"/>
      <c r="M24" s="142"/>
      <c r="N24" s="142"/>
    </row>
    <row r="25" spans="1:14" ht="20.25" x14ac:dyDescent="0.3">
      <c r="A25" s="142"/>
      <c r="B25" s="142"/>
      <c r="C25" s="142"/>
      <c r="D25" s="142"/>
      <c r="E25" s="142"/>
      <c r="F25" s="142"/>
      <c r="G25" s="142"/>
      <c r="H25" s="142"/>
      <c r="I25" s="142"/>
      <c r="J25" s="142"/>
      <c r="K25" s="142"/>
      <c r="L25" s="142"/>
      <c r="M25" s="142"/>
      <c r="N25" s="142"/>
    </row>
    <row r="26" spans="1:14" ht="20.25" x14ac:dyDescent="0.3">
      <c r="A26" s="142"/>
      <c r="B26" s="142"/>
      <c r="C26" s="142"/>
      <c r="D26" s="142"/>
      <c r="E26" s="142"/>
      <c r="F26" s="142"/>
      <c r="G26" s="142"/>
      <c r="H26" s="142"/>
      <c r="I26" s="142"/>
      <c r="J26" s="142"/>
      <c r="K26" s="142"/>
      <c r="L26" s="142"/>
      <c r="M26" s="142"/>
      <c r="N26" s="142"/>
    </row>
    <row r="27" spans="1:14" ht="20.25" x14ac:dyDescent="0.3">
      <c r="A27" s="142"/>
      <c r="B27" s="142"/>
      <c r="C27" s="142"/>
      <c r="D27" s="142"/>
      <c r="E27" s="142"/>
      <c r="F27" s="142"/>
      <c r="G27" s="142"/>
      <c r="H27" s="142"/>
      <c r="I27" s="142"/>
      <c r="J27" s="142"/>
      <c r="K27" s="142"/>
      <c r="L27" s="142"/>
      <c r="M27" s="142"/>
      <c r="N27" s="142"/>
    </row>
    <row r="28" spans="1:14" ht="20.25" x14ac:dyDescent="0.3">
      <c r="A28" s="142"/>
      <c r="B28" s="142"/>
      <c r="C28" s="142"/>
      <c r="D28" s="142"/>
      <c r="E28" s="142"/>
      <c r="F28" s="142"/>
      <c r="G28" s="142"/>
      <c r="H28" s="142"/>
      <c r="I28" s="142"/>
      <c r="J28" s="142"/>
      <c r="K28" s="142"/>
      <c r="L28" s="142"/>
      <c r="M28" s="142"/>
      <c r="N28" s="142"/>
    </row>
    <row r="29" spans="1:14" ht="20.25" x14ac:dyDescent="0.3">
      <c r="A29" s="142"/>
      <c r="B29" s="142"/>
      <c r="C29" s="142"/>
      <c r="D29" s="142"/>
      <c r="E29" s="142"/>
      <c r="F29" s="142"/>
      <c r="G29" s="142"/>
      <c r="H29" s="142"/>
      <c r="I29" s="142"/>
      <c r="J29" s="142"/>
      <c r="K29" s="142"/>
      <c r="L29" s="142"/>
      <c r="M29" s="142"/>
      <c r="N29" s="142"/>
    </row>
    <row r="30" spans="1:14" ht="20.25" x14ac:dyDescent="0.3">
      <c r="A30" s="142"/>
      <c r="B30" s="142"/>
      <c r="C30" s="142"/>
      <c r="D30" s="142"/>
      <c r="E30" s="142"/>
      <c r="F30" s="142"/>
      <c r="G30" s="142"/>
      <c r="H30" s="142"/>
      <c r="I30" s="142"/>
      <c r="J30" s="142"/>
      <c r="K30" s="142"/>
      <c r="L30" s="142"/>
      <c r="M30" s="142"/>
      <c r="N30" s="142"/>
    </row>
    <row r="31" spans="1:14" ht="20.25" x14ac:dyDescent="0.3">
      <c r="I31" s="142"/>
      <c r="J31" s="142"/>
      <c r="K31" s="142"/>
      <c r="L31" s="142"/>
      <c r="M31" s="142"/>
      <c r="N31" s="142"/>
    </row>
    <row r="32" spans="1:14" ht="20.25" x14ac:dyDescent="0.3">
      <c r="I32" s="142"/>
      <c r="J32" s="142"/>
      <c r="K32" s="142"/>
      <c r="L32" s="142"/>
      <c r="M32" s="142"/>
      <c r="N32" s="142"/>
    </row>
    <row r="33" spans="9:12" ht="20.25" x14ac:dyDescent="0.3">
      <c r="I33" s="142"/>
      <c r="J33" s="142"/>
      <c r="K33" s="142"/>
      <c r="L33" s="142"/>
    </row>
    <row r="34" spans="9:12" ht="20.25" x14ac:dyDescent="0.3">
      <c r="I34" s="142"/>
      <c r="J34" s="142"/>
      <c r="K34" s="142"/>
      <c r="L34" s="142"/>
    </row>
    <row r="35" spans="9:12" ht="20.25" x14ac:dyDescent="0.3">
      <c r="I35" s="142"/>
      <c r="J35" s="142"/>
      <c r="K35" s="142"/>
      <c r="L35" s="142"/>
    </row>
    <row r="36" spans="9:12" ht="20.25" x14ac:dyDescent="0.3">
      <c r="I36" s="142"/>
      <c r="J36" s="142"/>
      <c r="K36" s="142"/>
      <c r="L36" s="142"/>
    </row>
    <row r="37" spans="9:12" ht="20.25" x14ac:dyDescent="0.3">
      <c r="I37" s="142"/>
      <c r="J37" s="142"/>
      <c r="K37" s="142"/>
      <c r="L37" s="142"/>
    </row>
    <row r="38" spans="9:12" ht="20.25" x14ac:dyDescent="0.3">
      <c r="I38" s="142"/>
      <c r="J38" s="142"/>
      <c r="K38" s="142"/>
      <c r="L38" s="142"/>
    </row>
    <row r="39" spans="9:12" ht="20.25" x14ac:dyDescent="0.3">
      <c r="I39" s="142"/>
      <c r="J39" s="142"/>
      <c r="K39" s="142"/>
      <c r="L39" s="142"/>
    </row>
    <row r="40" spans="9:12" ht="20.25" x14ac:dyDescent="0.3">
      <c r="I40" s="142"/>
      <c r="J40" s="142"/>
      <c r="K40" s="142"/>
      <c r="L40" s="142"/>
    </row>
    <row r="41" spans="9:12" ht="20.25" x14ac:dyDescent="0.3">
      <c r="I41" s="142"/>
      <c r="J41" s="142"/>
      <c r="K41" s="142"/>
      <c r="L41" s="142"/>
    </row>
    <row r="42" spans="9:12" ht="20.25" x14ac:dyDescent="0.3">
      <c r="I42" s="142"/>
      <c r="J42" s="142"/>
      <c r="K42" s="142"/>
      <c r="L42" s="142"/>
    </row>
    <row r="43" spans="9:12" ht="20.25" x14ac:dyDescent="0.3">
      <c r="I43" s="142"/>
      <c r="J43" s="142"/>
      <c r="K43" s="142"/>
      <c r="L43" s="142"/>
    </row>
    <row r="44" spans="9:12" ht="20.25" x14ac:dyDescent="0.3">
      <c r="I44" s="142"/>
      <c r="J44" s="142"/>
      <c r="K44" s="142"/>
      <c r="L44" s="142"/>
    </row>
    <row r="45" spans="9:12" ht="20.25" x14ac:dyDescent="0.3">
      <c r="I45" s="142"/>
      <c r="J45" s="142"/>
      <c r="K45" s="142"/>
      <c r="L45" s="142"/>
    </row>
    <row r="46" spans="9:12" ht="20.25" x14ac:dyDescent="0.3">
      <c r="I46" s="142"/>
      <c r="J46" s="142"/>
      <c r="K46" s="142"/>
      <c r="L46" s="142"/>
    </row>
    <row r="47" spans="9:12" ht="20.25" x14ac:dyDescent="0.3">
      <c r="I47" s="142"/>
      <c r="J47" s="142"/>
      <c r="K47" s="142"/>
      <c r="L47" s="142"/>
    </row>
    <row r="48" spans="9:12" ht="20.25" x14ac:dyDescent="0.3">
      <c r="I48" s="142"/>
      <c r="J48" s="142"/>
      <c r="K48" s="142"/>
      <c r="L48" s="142"/>
    </row>
    <row r="49" spans="9:12" ht="20.25" x14ac:dyDescent="0.3">
      <c r="I49" s="142"/>
      <c r="J49" s="142"/>
      <c r="K49" s="142"/>
      <c r="L49" s="142"/>
    </row>
    <row r="50" spans="9:12" ht="20.25" x14ac:dyDescent="0.3">
      <c r="I50" s="142"/>
      <c r="J50" s="142"/>
      <c r="K50" s="142"/>
      <c r="L50" s="142"/>
    </row>
    <row r="51" spans="9:12" ht="20.25" x14ac:dyDescent="0.3">
      <c r="I51" s="142"/>
      <c r="J51" s="142"/>
      <c r="K51" s="142"/>
      <c r="L51" s="142"/>
    </row>
    <row r="52" spans="9:12" ht="20.25" x14ac:dyDescent="0.3">
      <c r="I52" s="142"/>
      <c r="J52" s="142"/>
      <c r="K52" s="142"/>
      <c r="L52" s="142"/>
    </row>
    <row r="53" spans="9:12" ht="20.25" x14ac:dyDescent="0.3">
      <c r="I53" s="142"/>
      <c r="J53" s="142"/>
      <c r="K53" s="142"/>
      <c r="L53" s="142"/>
    </row>
  </sheetData>
  <sheetProtection password="D13B" sheet="1" objects="1" scenarios="1" selectLockedCells="1" selectUnlockedCells="1"/>
  <mergeCells count="6">
    <mergeCell ref="C8:D8"/>
    <mergeCell ref="G1:H1"/>
    <mergeCell ref="G5:H5"/>
    <mergeCell ref="I9:L9"/>
    <mergeCell ref="G6:H6"/>
    <mergeCell ref="G7:H7"/>
  </mergeCells>
  <phoneticPr fontId="2" type="noConversion"/>
  <printOptions horizontalCentered="1"/>
  <pageMargins left="0.78" right="0.25" top="0.18" bottom="0.4" header="0.17" footer="0.17"/>
  <pageSetup scale="72" orientation="landscape" r:id="rId1"/>
  <headerFooter alignWithMargins="0">
    <oddFooter>&amp;C&amp;F \ &amp;A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7" tint="0.39997558519241921"/>
  </sheetPr>
  <dimension ref="A1:N119"/>
  <sheetViews>
    <sheetView topLeftCell="A14" zoomScaleNormal="100" zoomScaleSheetLayoutView="100" workbookViewId="0">
      <selection activeCell="E40" sqref="E40"/>
    </sheetView>
  </sheetViews>
  <sheetFormatPr defaultRowHeight="12.75" x14ac:dyDescent="0.2"/>
  <cols>
    <col min="1" max="1" width="6.28515625" style="70" customWidth="1"/>
    <col min="2" max="2" width="8" style="70" customWidth="1"/>
    <col min="3" max="3" width="9.28515625" style="70" customWidth="1"/>
    <col min="4" max="4" width="28" style="70" customWidth="1"/>
    <col min="5" max="5" width="12" style="70" customWidth="1"/>
    <col min="6" max="6" width="14.42578125" style="70" customWidth="1"/>
    <col min="7" max="7" width="12" style="70" customWidth="1"/>
    <col min="8" max="8" width="13.140625" style="70" customWidth="1"/>
    <col min="9" max="9" width="10.85546875" style="70" customWidth="1"/>
    <col min="10" max="10" width="4" style="96" customWidth="1"/>
    <col min="11" max="11" width="11.42578125" style="70" customWidth="1"/>
    <col min="12" max="12" width="12.28515625" style="70" customWidth="1"/>
    <col min="13" max="16384" width="9.140625" style="70"/>
  </cols>
  <sheetData>
    <row r="1" spans="1:14" ht="15" customHeight="1" x14ac:dyDescent="0.3">
      <c r="A1" s="50" t="s">
        <v>1036</v>
      </c>
      <c r="B1" s="50"/>
      <c r="C1" s="50"/>
      <c r="D1" s="50"/>
      <c r="E1" s="151"/>
      <c r="F1" s="151"/>
      <c r="G1" s="151"/>
      <c r="H1" s="151"/>
      <c r="J1" s="83" t="s">
        <v>912</v>
      </c>
      <c r="K1" s="151"/>
      <c r="L1" s="151"/>
      <c r="M1" s="151"/>
      <c r="N1" s="151"/>
    </row>
    <row r="2" spans="1:14" ht="15" customHeight="1" x14ac:dyDescent="0.3">
      <c r="A2" s="50" t="s">
        <v>805</v>
      </c>
      <c r="B2" s="50"/>
      <c r="C2" s="50"/>
      <c r="D2" s="50"/>
      <c r="E2" s="151"/>
      <c r="F2" s="151"/>
      <c r="G2" s="151"/>
      <c r="H2" s="151"/>
      <c r="I2" s="151"/>
      <c r="J2" s="149" t="s">
        <v>142</v>
      </c>
      <c r="K2" s="151"/>
      <c r="L2" s="151"/>
      <c r="M2" s="151"/>
      <c r="N2" s="151"/>
    </row>
    <row r="3" spans="1:14" ht="15" customHeight="1" x14ac:dyDescent="0.3">
      <c r="A3" s="50" t="s">
        <v>433</v>
      </c>
      <c r="B3" s="50"/>
      <c r="C3" s="50"/>
      <c r="D3" s="50"/>
      <c r="E3" s="151"/>
      <c r="F3" s="151"/>
      <c r="G3" s="151"/>
      <c r="H3" s="151"/>
      <c r="I3" s="151"/>
      <c r="K3" s="151"/>
      <c r="L3" s="151"/>
      <c r="M3" s="151"/>
      <c r="N3" s="151"/>
    </row>
    <row r="4" spans="1:14" ht="15" customHeight="1" x14ac:dyDescent="0.3">
      <c r="A4" s="50" t="s">
        <v>853</v>
      </c>
      <c r="B4" s="50"/>
      <c r="C4" s="50"/>
      <c r="D4" s="50"/>
      <c r="E4" s="151"/>
      <c r="F4" s="151"/>
      <c r="G4" s="151"/>
      <c r="H4" s="151"/>
      <c r="I4" s="151"/>
      <c r="K4" s="151"/>
      <c r="L4" s="151"/>
      <c r="M4" s="151"/>
      <c r="N4" s="151"/>
    </row>
    <row r="5" spans="1:14" ht="15" customHeight="1" x14ac:dyDescent="0.3">
      <c r="A5" s="50" t="s">
        <v>431</v>
      </c>
      <c r="B5" s="50"/>
      <c r="C5" s="50"/>
      <c r="D5" s="50"/>
      <c r="E5" s="96"/>
      <c r="F5" s="96"/>
      <c r="G5" s="96"/>
      <c r="H5" s="96"/>
      <c r="I5" s="96"/>
      <c r="K5" s="151"/>
      <c r="L5" s="151"/>
      <c r="M5" s="151"/>
      <c r="N5" s="151"/>
    </row>
    <row r="6" spans="1:14" ht="28.5" customHeight="1" x14ac:dyDescent="0.3">
      <c r="A6" s="96"/>
      <c r="B6" s="50"/>
      <c r="C6" s="50"/>
      <c r="D6" s="50"/>
      <c r="E6" s="96"/>
      <c r="F6" s="96"/>
      <c r="G6" s="143" t="s">
        <v>221</v>
      </c>
      <c r="H6" s="825">
        <f>'1 Provider Data'!$B$5</f>
        <v>0</v>
      </c>
      <c r="I6" s="826"/>
      <c r="J6" s="827"/>
      <c r="K6" s="151"/>
      <c r="L6" s="151"/>
      <c r="M6" s="151"/>
      <c r="N6" s="151"/>
    </row>
    <row r="7" spans="1:14" ht="15" customHeight="1" x14ac:dyDescent="0.3">
      <c r="A7" s="96"/>
      <c r="B7" s="96"/>
      <c r="C7" s="96"/>
      <c r="D7" s="96"/>
      <c r="E7" s="96"/>
      <c r="F7" s="96"/>
      <c r="G7" s="143" t="s">
        <v>1034</v>
      </c>
      <c r="H7" s="825">
        <f>+'1 Provider Data'!$B$12</f>
        <v>0</v>
      </c>
      <c r="I7" s="826"/>
      <c r="J7" s="827"/>
      <c r="K7" s="151"/>
      <c r="L7" s="151"/>
      <c r="M7" s="151"/>
      <c r="N7" s="151"/>
    </row>
    <row r="8" spans="1:14" ht="15" customHeight="1" x14ac:dyDescent="0.3">
      <c r="A8" s="96"/>
      <c r="B8" s="96"/>
      <c r="C8" s="96"/>
      <c r="D8" s="96"/>
      <c r="E8" s="96"/>
      <c r="F8" s="96"/>
      <c r="G8" s="143" t="s">
        <v>222</v>
      </c>
      <c r="H8" s="828">
        <f>'1 Provider Data'!$B$7</f>
        <v>41455</v>
      </c>
      <c r="I8" s="829"/>
      <c r="J8" s="830"/>
      <c r="K8" s="151"/>
      <c r="L8" s="151"/>
      <c r="M8" s="151"/>
      <c r="N8" s="151"/>
    </row>
    <row r="9" spans="1:14" ht="7.5" customHeight="1" thickBot="1" x14ac:dyDescent="0.35">
      <c r="A9" s="96"/>
      <c r="B9" s="96"/>
      <c r="C9" s="96"/>
      <c r="D9" s="96"/>
      <c r="E9" s="96"/>
      <c r="F9" s="96"/>
      <c r="G9" s="96"/>
      <c r="H9" s="96"/>
      <c r="I9" s="96"/>
      <c r="K9" s="151"/>
      <c r="L9" s="151"/>
      <c r="M9" s="151"/>
      <c r="N9" s="151"/>
    </row>
    <row r="10" spans="1:14" ht="16.5" customHeight="1" thickBot="1" x14ac:dyDescent="0.35">
      <c r="A10" s="96"/>
      <c r="B10" s="96"/>
      <c r="C10" s="96"/>
      <c r="D10" s="96"/>
      <c r="E10" s="811" t="s">
        <v>559</v>
      </c>
      <c r="F10" s="812"/>
      <c r="G10" s="812"/>
      <c r="H10" s="812"/>
      <c r="I10" s="812"/>
      <c r="J10" s="813"/>
      <c r="K10" s="151"/>
      <c r="L10" s="151"/>
      <c r="M10" s="151"/>
      <c r="N10" s="151"/>
    </row>
    <row r="11" spans="1:14" ht="8.25" customHeight="1" thickBot="1" x14ac:dyDescent="0.35">
      <c r="A11" s="96"/>
      <c r="B11" s="96"/>
      <c r="C11" s="96"/>
      <c r="D11" s="96"/>
      <c r="E11" s="96"/>
      <c r="F11" s="96"/>
      <c r="G11" s="96"/>
      <c r="H11" s="96"/>
      <c r="I11" s="96"/>
      <c r="K11" s="151"/>
      <c r="L11" s="151"/>
      <c r="M11" s="151"/>
      <c r="N11" s="151"/>
    </row>
    <row r="12" spans="1:14" ht="16.5" customHeight="1" thickBot="1" x14ac:dyDescent="0.35">
      <c r="A12" s="816" t="s">
        <v>323</v>
      </c>
      <c r="B12" s="817"/>
      <c r="C12" s="817"/>
      <c r="D12" s="817"/>
      <c r="E12" s="817"/>
      <c r="F12" s="817"/>
      <c r="G12" s="817"/>
      <c r="H12" s="817"/>
      <c r="I12" s="818"/>
      <c r="K12" s="814" t="s">
        <v>879</v>
      </c>
      <c r="L12" s="815"/>
      <c r="M12" s="151"/>
      <c r="N12" s="151"/>
    </row>
    <row r="13" spans="1:14" ht="16.5" customHeight="1" thickBot="1" x14ac:dyDescent="0.25">
      <c r="A13" s="145" t="s">
        <v>845</v>
      </c>
      <c r="B13" s="145" t="s">
        <v>846</v>
      </c>
      <c r="C13" s="145" t="s">
        <v>847</v>
      </c>
      <c r="D13" s="145" t="s">
        <v>848</v>
      </c>
      <c r="E13" s="145" t="s">
        <v>849</v>
      </c>
      <c r="F13" s="145" t="s">
        <v>844</v>
      </c>
      <c r="G13" s="145" t="s">
        <v>843</v>
      </c>
      <c r="H13" s="145" t="s">
        <v>850</v>
      </c>
      <c r="I13" s="145" t="s">
        <v>851</v>
      </c>
      <c r="J13" s="145"/>
      <c r="K13" s="145" t="s">
        <v>123</v>
      </c>
      <c r="L13" s="145" t="s">
        <v>124</v>
      </c>
      <c r="M13" s="362"/>
      <c r="N13" s="362"/>
    </row>
    <row r="14" spans="1:14" ht="19.5" thickBot="1" x14ac:dyDescent="0.35">
      <c r="A14" s="819" t="s">
        <v>852</v>
      </c>
      <c r="B14" s="820"/>
      <c r="C14" s="821" t="s">
        <v>856</v>
      </c>
      <c r="D14" s="823" t="s">
        <v>326</v>
      </c>
      <c r="E14" s="806" t="s">
        <v>320</v>
      </c>
      <c r="F14" s="833" t="s">
        <v>1073</v>
      </c>
      <c r="G14" s="806" t="s">
        <v>895</v>
      </c>
      <c r="H14" s="806" t="s">
        <v>1117</v>
      </c>
      <c r="I14" s="806" t="s">
        <v>86</v>
      </c>
      <c r="J14" s="831" t="s">
        <v>31</v>
      </c>
      <c r="K14" s="809" t="s">
        <v>892</v>
      </c>
      <c r="L14" s="809" t="s">
        <v>893</v>
      </c>
      <c r="M14" s="151"/>
      <c r="N14" s="151"/>
    </row>
    <row r="15" spans="1:14" ht="107.25" customHeight="1" thickBot="1" x14ac:dyDescent="0.35">
      <c r="A15" s="655" t="s">
        <v>189</v>
      </c>
      <c r="B15" s="655" t="s">
        <v>53</v>
      </c>
      <c r="C15" s="822"/>
      <c r="D15" s="824"/>
      <c r="E15" s="807"/>
      <c r="F15" s="834"/>
      <c r="G15" s="807"/>
      <c r="H15" s="808"/>
      <c r="I15" s="808"/>
      <c r="J15" s="832"/>
      <c r="K15" s="810"/>
      <c r="L15" s="810"/>
      <c r="M15" s="151"/>
      <c r="N15" s="151"/>
    </row>
    <row r="16" spans="1:14" ht="15" customHeight="1" x14ac:dyDescent="0.3">
      <c r="A16" s="210">
        <v>404</v>
      </c>
      <c r="B16" s="210">
        <v>300590</v>
      </c>
      <c r="C16" s="139" t="s">
        <v>483</v>
      </c>
      <c r="D16" s="665" t="s">
        <v>1022</v>
      </c>
      <c r="E16" s="666"/>
      <c r="F16" s="667"/>
      <c r="G16" s="549" t="str">
        <f t="shared" ref="G16:G22" si="0">IF(F16=1,100%,"TS")</f>
        <v>TS</v>
      </c>
      <c r="H16" s="688">
        <f>'6 DSP Time Study Summary'!$E$29</f>
        <v>0.34837643203878388</v>
      </c>
      <c r="I16" s="689">
        <f t="shared" ref="I16:I22" si="1">IF(F16=0,E16*H16,E16)</f>
        <v>0</v>
      </c>
      <c r="J16" s="236">
        <v>1</v>
      </c>
      <c r="K16" s="690"/>
      <c r="L16" s="685">
        <f>K16*H16</f>
        <v>0</v>
      </c>
      <c r="M16" s="151"/>
      <c r="N16" s="151"/>
    </row>
    <row r="17" spans="1:14" ht="15" customHeight="1" x14ac:dyDescent="0.3">
      <c r="A17" s="177">
        <v>404</v>
      </c>
      <c r="B17" s="177">
        <v>300590</v>
      </c>
      <c r="C17" s="139" t="s">
        <v>484</v>
      </c>
      <c r="D17" s="178" t="s">
        <v>1014</v>
      </c>
      <c r="E17" s="641"/>
      <c r="F17" s="660"/>
      <c r="G17" s="549" t="str">
        <f t="shared" si="0"/>
        <v>TS</v>
      </c>
      <c r="H17" s="688">
        <f>'6 DSP Time Study Summary'!$E$29</f>
        <v>0.34837643203878388</v>
      </c>
      <c r="I17" s="689">
        <f t="shared" si="1"/>
        <v>0</v>
      </c>
      <c r="J17" s="236">
        <f>J16+1</f>
        <v>2</v>
      </c>
      <c r="K17" s="690"/>
      <c r="L17" s="685">
        <f t="shared" ref="L17:L52" si="2">K17*H17</f>
        <v>0</v>
      </c>
      <c r="M17" s="151"/>
      <c r="N17" s="151"/>
    </row>
    <row r="18" spans="1:14" ht="15" customHeight="1" x14ac:dyDescent="0.3">
      <c r="A18" s="177">
        <v>404</v>
      </c>
      <c r="B18" s="177">
        <v>300590</v>
      </c>
      <c r="C18" s="139" t="s">
        <v>80</v>
      </c>
      <c r="D18" s="178" t="s">
        <v>77</v>
      </c>
      <c r="E18" s="641"/>
      <c r="F18" s="660"/>
      <c r="G18" s="549" t="str">
        <f t="shared" si="0"/>
        <v>TS</v>
      </c>
      <c r="H18" s="688">
        <f>'6 DSP Time Study Summary'!$E$29</f>
        <v>0.34837643203878388</v>
      </c>
      <c r="I18" s="689">
        <f t="shared" si="1"/>
        <v>0</v>
      </c>
      <c r="J18" s="236">
        <f t="shared" ref="J18:J57" si="3">J17+1</f>
        <v>3</v>
      </c>
      <c r="K18" s="690"/>
      <c r="L18" s="685">
        <f t="shared" si="2"/>
        <v>0</v>
      </c>
      <c r="M18" s="151"/>
      <c r="N18" s="151"/>
    </row>
    <row r="19" spans="1:14" ht="15" customHeight="1" x14ac:dyDescent="0.3">
      <c r="A19" s="177">
        <v>404</v>
      </c>
      <c r="B19" s="177">
        <v>300590</v>
      </c>
      <c r="C19" s="100" t="s">
        <v>81</v>
      </c>
      <c r="D19" s="178" t="s">
        <v>1024</v>
      </c>
      <c r="E19" s="641"/>
      <c r="F19" s="660"/>
      <c r="G19" s="549" t="str">
        <f t="shared" si="0"/>
        <v>TS</v>
      </c>
      <c r="H19" s="688">
        <f>'6 DSP Time Study Summary'!$E$29</f>
        <v>0.34837643203878388</v>
      </c>
      <c r="I19" s="689">
        <f t="shared" si="1"/>
        <v>0</v>
      </c>
      <c r="J19" s="236">
        <f t="shared" si="3"/>
        <v>4</v>
      </c>
      <c r="K19" s="690"/>
      <c r="L19" s="685">
        <f t="shared" si="2"/>
        <v>0</v>
      </c>
      <c r="M19" s="151"/>
      <c r="N19" s="151"/>
    </row>
    <row r="20" spans="1:14" ht="15" customHeight="1" x14ac:dyDescent="0.3">
      <c r="A20" s="177">
        <v>404</v>
      </c>
      <c r="B20" s="177">
        <v>300590</v>
      </c>
      <c r="C20" s="100" t="s">
        <v>82</v>
      </c>
      <c r="D20" s="178" t="s">
        <v>1021</v>
      </c>
      <c r="E20" s="641"/>
      <c r="F20" s="660"/>
      <c r="G20" s="549" t="str">
        <f t="shared" si="0"/>
        <v>TS</v>
      </c>
      <c r="H20" s="688">
        <f>'6 DSP Time Study Summary'!$E$29</f>
        <v>0.34837643203878388</v>
      </c>
      <c r="I20" s="689">
        <f t="shared" si="1"/>
        <v>0</v>
      </c>
      <c r="J20" s="236">
        <f t="shared" si="3"/>
        <v>5</v>
      </c>
      <c r="K20" s="690"/>
      <c r="L20" s="685">
        <f t="shared" si="2"/>
        <v>0</v>
      </c>
      <c r="M20" s="151"/>
      <c r="N20" s="151"/>
    </row>
    <row r="21" spans="1:14" ht="27.75" customHeight="1" x14ac:dyDescent="0.3">
      <c r="A21" s="177">
        <v>404</v>
      </c>
      <c r="B21" s="177">
        <v>300590</v>
      </c>
      <c r="C21" s="100" t="s">
        <v>83</v>
      </c>
      <c r="D21" s="178" t="s">
        <v>1067</v>
      </c>
      <c r="E21" s="641"/>
      <c r="F21" s="660"/>
      <c r="G21" s="549" t="str">
        <f t="shared" si="0"/>
        <v>TS</v>
      </c>
      <c r="H21" s="688">
        <f>'6 DSP Time Study Summary'!$E$29</f>
        <v>0.34837643203878388</v>
      </c>
      <c r="I21" s="689">
        <f t="shared" si="1"/>
        <v>0</v>
      </c>
      <c r="J21" s="236">
        <f t="shared" si="3"/>
        <v>6</v>
      </c>
      <c r="K21" s="690"/>
      <c r="L21" s="685">
        <f t="shared" si="2"/>
        <v>0</v>
      </c>
      <c r="M21" s="151"/>
      <c r="N21" s="151"/>
    </row>
    <row r="22" spans="1:14" ht="15" customHeight="1" x14ac:dyDescent="0.3">
      <c r="A22" s="177">
        <v>404</v>
      </c>
      <c r="B22" s="177">
        <v>300590</v>
      </c>
      <c r="C22" s="100" t="s">
        <v>87</v>
      </c>
      <c r="D22" s="178" t="s">
        <v>1018</v>
      </c>
      <c r="E22" s="641"/>
      <c r="F22" s="660"/>
      <c r="G22" s="549" t="str">
        <f t="shared" si="0"/>
        <v>TS</v>
      </c>
      <c r="H22" s="688">
        <f>'6 DSP Time Study Summary'!$E$29</f>
        <v>0.34837643203878388</v>
      </c>
      <c r="I22" s="689">
        <f t="shared" si="1"/>
        <v>0</v>
      </c>
      <c r="J22" s="236">
        <f t="shared" si="3"/>
        <v>7</v>
      </c>
      <c r="K22" s="690"/>
      <c r="L22" s="685">
        <f t="shared" si="2"/>
        <v>0</v>
      </c>
      <c r="M22" s="151"/>
      <c r="N22" s="151"/>
    </row>
    <row r="23" spans="1:14" ht="15" customHeight="1" x14ac:dyDescent="0.3">
      <c r="A23" s="177">
        <v>404</v>
      </c>
      <c r="B23" s="177">
        <v>300590</v>
      </c>
      <c r="C23" s="100" t="s">
        <v>88</v>
      </c>
      <c r="D23" s="178" t="s">
        <v>1017</v>
      </c>
      <c r="E23" s="641"/>
      <c r="F23" s="660"/>
      <c r="G23" s="549" t="str">
        <f t="shared" ref="G23:G52" si="4">IF(F23=1,100%,"TS")</f>
        <v>TS</v>
      </c>
      <c r="H23" s="688">
        <f>'6 DSP Time Study Summary'!$E$29</f>
        <v>0.34837643203878388</v>
      </c>
      <c r="I23" s="689">
        <f t="shared" ref="I23:I52" si="5">IF(F23=0,E23*H23,E23)</f>
        <v>0</v>
      </c>
      <c r="J23" s="236">
        <f t="shared" si="3"/>
        <v>8</v>
      </c>
      <c r="K23" s="690"/>
      <c r="L23" s="685">
        <f t="shared" si="2"/>
        <v>0</v>
      </c>
      <c r="M23" s="151"/>
      <c r="N23" s="151"/>
    </row>
    <row r="24" spans="1:14" ht="15" customHeight="1" x14ac:dyDescent="0.3">
      <c r="A24" s="177">
        <v>404</v>
      </c>
      <c r="B24" s="177">
        <v>300590</v>
      </c>
      <c r="C24" s="100" t="s">
        <v>407</v>
      </c>
      <c r="D24" s="178" t="s">
        <v>1025</v>
      </c>
      <c r="E24" s="641"/>
      <c r="F24" s="660"/>
      <c r="G24" s="549" t="str">
        <f t="shared" si="4"/>
        <v>TS</v>
      </c>
      <c r="H24" s="688">
        <f>'6 DSP Time Study Summary'!$E$29</f>
        <v>0.34837643203878388</v>
      </c>
      <c r="I24" s="689">
        <f t="shared" si="5"/>
        <v>0</v>
      </c>
      <c r="J24" s="236">
        <f t="shared" si="3"/>
        <v>9</v>
      </c>
      <c r="K24" s="690"/>
      <c r="L24" s="685">
        <f t="shared" si="2"/>
        <v>0</v>
      </c>
      <c r="M24" s="151"/>
      <c r="N24" s="151"/>
    </row>
    <row r="25" spans="1:14" ht="15" customHeight="1" x14ac:dyDescent="0.3">
      <c r="A25" s="177">
        <v>404</v>
      </c>
      <c r="B25" s="177">
        <v>300590</v>
      </c>
      <c r="C25" s="100" t="s">
        <v>89</v>
      </c>
      <c r="D25" s="178" t="s">
        <v>1019</v>
      </c>
      <c r="E25" s="641"/>
      <c r="F25" s="660"/>
      <c r="G25" s="549" t="str">
        <f>IF(F25=1,100%,"TS")</f>
        <v>TS</v>
      </c>
      <c r="H25" s="688">
        <f>'6 DSP Time Study Summary'!$E$29</f>
        <v>0.34837643203878388</v>
      </c>
      <c r="I25" s="689">
        <f>IF(F25=0,E25*H25,E25)</f>
        <v>0</v>
      </c>
      <c r="J25" s="236">
        <f>J26+1</f>
        <v>11</v>
      </c>
      <c r="K25" s="690"/>
      <c r="L25" s="685">
        <f>K25*H25</f>
        <v>0</v>
      </c>
      <c r="M25" s="151"/>
      <c r="N25" s="151"/>
    </row>
    <row r="26" spans="1:14" ht="18.75" x14ac:dyDescent="0.3">
      <c r="A26" s="177">
        <v>404</v>
      </c>
      <c r="B26" s="177">
        <v>300590</v>
      </c>
      <c r="C26" s="100" t="s">
        <v>408</v>
      </c>
      <c r="D26" s="178" t="s">
        <v>1020</v>
      </c>
      <c r="E26" s="641"/>
      <c r="F26" s="660"/>
      <c r="G26" s="549" t="str">
        <f t="shared" si="4"/>
        <v>TS</v>
      </c>
      <c r="H26" s="688">
        <f>'6 DSP Time Study Summary'!$E$29</f>
        <v>0.34837643203878388</v>
      </c>
      <c r="I26" s="689">
        <f t="shared" si="5"/>
        <v>0</v>
      </c>
      <c r="J26" s="236">
        <f>J24+1</f>
        <v>10</v>
      </c>
      <c r="K26" s="690"/>
      <c r="L26" s="685">
        <f t="shared" si="2"/>
        <v>0</v>
      </c>
      <c r="M26" s="151"/>
      <c r="N26" s="151"/>
    </row>
    <row r="27" spans="1:14" ht="15" customHeight="1" x14ac:dyDescent="0.3">
      <c r="A27" s="177">
        <v>404</v>
      </c>
      <c r="B27" s="177">
        <v>300590</v>
      </c>
      <c r="C27" s="100" t="s">
        <v>90</v>
      </c>
      <c r="D27" s="178" t="s">
        <v>1026</v>
      </c>
      <c r="E27" s="641"/>
      <c r="F27" s="660"/>
      <c r="G27" s="549" t="str">
        <f t="shared" si="4"/>
        <v>TS</v>
      </c>
      <c r="H27" s="688">
        <f>'6 DSP Time Study Summary'!$E$29</f>
        <v>0.34837643203878388</v>
      </c>
      <c r="I27" s="689">
        <f t="shared" si="5"/>
        <v>0</v>
      </c>
      <c r="J27" s="236">
        <f>J25+1</f>
        <v>12</v>
      </c>
      <c r="K27" s="690"/>
      <c r="L27" s="685">
        <f t="shared" si="2"/>
        <v>0</v>
      </c>
      <c r="M27" s="151"/>
      <c r="N27" s="151"/>
    </row>
    <row r="28" spans="1:14" ht="15" customHeight="1" x14ac:dyDescent="0.3">
      <c r="A28" s="177">
        <v>404</v>
      </c>
      <c r="B28" s="177">
        <v>300590</v>
      </c>
      <c r="C28" s="100" t="s">
        <v>409</v>
      </c>
      <c r="D28" s="178" t="s">
        <v>1027</v>
      </c>
      <c r="E28" s="641"/>
      <c r="F28" s="660"/>
      <c r="G28" s="549" t="str">
        <f t="shared" si="4"/>
        <v>TS</v>
      </c>
      <c r="H28" s="688">
        <f>'6 DSP Time Study Summary'!$E$29</f>
        <v>0.34837643203878388</v>
      </c>
      <c r="I28" s="689">
        <f t="shared" si="5"/>
        <v>0</v>
      </c>
      <c r="J28" s="236">
        <f t="shared" si="3"/>
        <v>13</v>
      </c>
      <c r="K28" s="690"/>
      <c r="L28" s="685">
        <f t="shared" si="2"/>
        <v>0</v>
      </c>
      <c r="M28" s="151"/>
      <c r="N28" s="151"/>
    </row>
    <row r="29" spans="1:14" ht="15" customHeight="1" x14ac:dyDescent="0.3">
      <c r="A29" s="177">
        <v>404</v>
      </c>
      <c r="B29" s="177">
        <v>300590</v>
      </c>
      <c r="C29" s="100" t="s">
        <v>410</v>
      </c>
      <c r="D29" s="178" t="s">
        <v>1028</v>
      </c>
      <c r="E29" s="641"/>
      <c r="F29" s="660"/>
      <c r="G29" s="549" t="str">
        <f t="shared" si="4"/>
        <v>TS</v>
      </c>
      <c r="H29" s="688">
        <f>'6 DSP Time Study Summary'!$E$29</f>
        <v>0.34837643203878388</v>
      </c>
      <c r="I29" s="689">
        <f t="shared" si="5"/>
        <v>0</v>
      </c>
      <c r="J29" s="236">
        <f t="shared" si="3"/>
        <v>14</v>
      </c>
      <c r="K29" s="690"/>
      <c r="L29" s="685">
        <f t="shared" si="2"/>
        <v>0</v>
      </c>
      <c r="M29" s="151"/>
      <c r="N29" s="151"/>
    </row>
    <row r="30" spans="1:14" ht="15" customHeight="1" x14ac:dyDescent="0.3">
      <c r="A30" s="177">
        <v>404</v>
      </c>
      <c r="B30" s="177">
        <v>300590</v>
      </c>
      <c r="C30" s="100" t="s">
        <v>91</v>
      </c>
      <c r="D30" s="178" t="s">
        <v>1023</v>
      </c>
      <c r="E30" s="641"/>
      <c r="F30" s="660"/>
      <c r="G30" s="549" t="str">
        <f t="shared" si="4"/>
        <v>TS</v>
      </c>
      <c r="H30" s="688">
        <f>'6 DSP Time Study Summary'!$E$29</f>
        <v>0.34837643203878388</v>
      </c>
      <c r="I30" s="689">
        <f t="shared" si="5"/>
        <v>0</v>
      </c>
      <c r="J30" s="236">
        <f t="shared" si="3"/>
        <v>15</v>
      </c>
      <c r="K30" s="690"/>
      <c r="L30" s="685">
        <f t="shared" si="2"/>
        <v>0</v>
      </c>
      <c r="M30" s="151"/>
      <c r="N30" s="151"/>
    </row>
    <row r="31" spans="1:14" ht="15" customHeight="1" x14ac:dyDescent="0.3">
      <c r="A31" s="177">
        <v>404</v>
      </c>
      <c r="B31" s="177">
        <v>300590</v>
      </c>
      <c r="C31" s="100" t="s">
        <v>92</v>
      </c>
      <c r="D31" s="178" t="s">
        <v>1016</v>
      </c>
      <c r="E31" s="641"/>
      <c r="F31" s="660"/>
      <c r="G31" s="549" t="str">
        <f t="shared" si="4"/>
        <v>TS</v>
      </c>
      <c r="H31" s="688">
        <f>'6 DSP Time Study Summary'!$E$29</f>
        <v>0.34837643203878388</v>
      </c>
      <c r="I31" s="689">
        <f t="shared" si="5"/>
        <v>0</v>
      </c>
      <c r="J31" s="236">
        <f t="shared" si="3"/>
        <v>16</v>
      </c>
      <c r="K31" s="690"/>
      <c r="L31" s="685">
        <f t="shared" si="2"/>
        <v>0</v>
      </c>
      <c r="M31" s="151"/>
      <c r="N31" s="151"/>
    </row>
    <row r="32" spans="1:14" ht="18.75" x14ac:dyDescent="0.3">
      <c r="A32" s="177">
        <v>404</v>
      </c>
      <c r="B32" s="177">
        <v>300590</v>
      </c>
      <c r="C32" s="100" t="s">
        <v>411</v>
      </c>
      <c r="D32" s="178" t="s">
        <v>1068</v>
      </c>
      <c r="E32" s="641"/>
      <c r="F32" s="660"/>
      <c r="G32" s="549" t="str">
        <f t="shared" si="4"/>
        <v>TS</v>
      </c>
      <c r="H32" s="688">
        <f>'6 DSP Time Study Summary'!$E$29</f>
        <v>0.34837643203878388</v>
      </c>
      <c r="I32" s="689">
        <f t="shared" si="5"/>
        <v>0</v>
      </c>
      <c r="J32" s="236">
        <f t="shared" si="3"/>
        <v>17</v>
      </c>
      <c r="K32" s="690"/>
      <c r="L32" s="685">
        <f t="shared" si="2"/>
        <v>0</v>
      </c>
      <c r="M32" s="151"/>
      <c r="N32" s="151"/>
    </row>
    <row r="33" spans="1:14" ht="22.5" x14ac:dyDescent="0.3">
      <c r="A33" s="177">
        <v>404</v>
      </c>
      <c r="B33" s="177">
        <v>300590</v>
      </c>
      <c r="C33" s="100" t="s">
        <v>93</v>
      </c>
      <c r="D33" s="364" t="str">
        <f>'4 SBCH Chart of Exp Codes'!B142</f>
        <v>chiropractors, licensed; natureopaths, licensed</v>
      </c>
      <c r="E33" s="641"/>
      <c r="F33" s="660"/>
      <c r="G33" s="549" t="str">
        <f t="shared" si="4"/>
        <v>TS</v>
      </c>
      <c r="H33" s="688">
        <f>'6 DSP Time Study Summary'!$E$29</f>
        <v>0.34837643203878388</v>
      </c>
      <c r="I33" s="689">
        <f t="shared" si="5"/>
        <v>0</v>
      </c>
      <c r="J33" s="236">
        <f t="shared" si="3"/>
        <v>18</v>
      </c>
      <c r="K33" s="690"/>
      <c r="L33" s="685">
        <f t="shared" si="2"/>
        <v>0</v>
      </c>
      <c r="M33" s="151"/>
      <c r="N33" s="151"/>
    </row>
    <row r="34" spans="1:14" ht="18.75" x14ac:dyDescent="0.3">
      <c r="A34" s="177">
        <v>404</v>
      </c>
      <c r="B34" s="177">
        <v>300590</v>
      </c>
      <c r="C34" s="100" t="s">
        <v>485</v>
      </c>
      <c r="D34" s="364" t="str">
        <f>'4 SBCH Chart of Exp Codes'!B143</f>
        <v>Optometrist, licensed</v>
      </c>
      <c r="E34" s="641"/>
      <c r="F34" s="660"/>
      <c r="G34" s="549" t="str">
        <f>IF(F34=1,100%,"TS")</f>
        <v>TS</v>
      </c>
      <c r="H34" s="688">
        <f>'6 DSP Time Study Summary'!$E$29</f>
        <v>0.34837643203878388</v>
      </c>
      <c r="I34" s="689">
        <f>IF(F34=0,E34*H34,E34)</f>
        <v>0</v>
      </c>
      <c r="J34" s="236">
        <f t="shared" si="3"/>
        <v>19</v>
      </c>
      <c r="K34" s="690"/>
      <c r="L34" s="685">
        <f>K34*H34</f>
        <v>0</v>
      </c>
      <c r="M34" s="151"/>
      <c r="N34" s="151"/>
    </row>
    <row r="35" spans="1:14" ht="22.5" x14ac:dyDescent="0.3">
      <c r="A35" s="177">
        <v>404</v>
      </c>
      <c r="B35" s="177">
        <v>300590</v>
      </c>
      <c r="C35" s="100" t="s">
        <v>486</v>
      </c>
      <c r="D35" s="364" t="str">
        <f>'4 SBCH Chart of Exp Codes'!B144</f>
        <v xml:space="preserve">Osteopaths, licensed; Physician Assistant, licensed </v>
      </c>
      <c r="E35" s="641"/>
      <c r="F35" s="660"/>
      <c r="G35" s="549" t="str">
        <f>IF(F35=1,100%,"TS")</f>
        <v>TS</v>
      </c>
      <c r="H35" s="688">
        <f>'6 DSP Time Study Summary'!$E$29</f>
        <v>0.34837643203878388</v>
      </c>
      <c r="I35" s="689">
        <f>IF(F35=0,E35*H35,E35)</f>
        <v>0</v>
      </c>
      <c r="J35" s="236">
        <f t="shared" si="3"/>
        <v>20</v>
      </c>
      <c r="K35" s="690"/>
      <c r="L35" s="685">
        <f>K35*H35</f>
        <v>0</v>
      </c>
      <c r="M35" s="151"/>
      <c r="N35" s="151"/>
    </row>
    <row r="36" spans="1:14" ht="18.75" x14ac:dyDescent="0.3">
      <c r="A36" s="177">
        <v>404</v>
      </c>
      <c r="B36" s="177">
        <v>300590</v>
      </c>
      <c r="C36" s="100" t="s">
        <v>487</v>
      </c>
      <c r="D36" s="364" t="str">
        <f>'4 SBCH Chart of Exp Codes'!B145</f>
        <v>Physician, licensed</v>
      </c>
      <c r="E36" s="641"/>
      <c r="F36" s="660"/>
      <c r="G36" s="549" t="str">
        <f>IF(F36=1,100%,"TS")</f>
        <v>TS</v>
      </c>
      <c r="H36" s="688">
        <f>'6 DSP Time Study Summary'!$E$29</f>
        <v>0.34837643203878388</v>
      </c>
      <c r="I36" s="689">
        <f>IF(F36=0,E36*H36,E36)</f>
        <v>0</v>
      </c>
      <c r="J36" s="236">
        <f t="shared" si="3"/>
        <v>21</v>
      </c>
      <c r="K36" s="690"/>
      <c r="L36" s="685">
        <f>K36*H36</f>
        <v>0</v>
      </c>
      <c r="M36" s="151"/>
      <c r="N36" s="151"/>
    </row>
    <row r="37" spans="1:14" ht="18.75" x14ac:dyDescent="0.3">
      <c r="A37" s="177">
        <v>404</v>
      </c>
      <c r="B37" s="177">
        <v>300590</v>
      </c>
      <c r="C37" s="100" t="s">
        <v>488</v>
      </c>
      <c r="D37" s="364" t="str">
        <f>'4 SBCH Chart of Exp Codes'!B146</f>
        <v>Podiatrist, licensed</v>
      </c>
      <c r="E37" s="641"/>
      <c r="F37" s="660"/>
      <c r="G37" s="549" t="str">
        <f>IF(F37=1,100%,"TS")</f>
        <v>TS</v>
      </c>
      <c r="H37" s="688">
        <f>'6 DSP Time Study Summary'!$E$29</f>
        <v>0.34837643203878388</v>
      </c>
      <c r="I37" s="689">
        <f>IF(F37=0,E37*H37,E37)</f>
        <v>0</v>
      </c>
      <c r="J37" s="236">
        <f t="shared" si="3"/>
        <v>22</v>
      </c>
      <c r="K37" s="690"/>
      <c r="L37" s="685">
        <f>K37*H37</f>
        <v>0</v>
      </c>
      <c r="M37" s="151"/>
      <c r="N37" s="151"/>
    </row>
    <row r="38" spans="1:14" ht="18.75" x14ac:dyDescent="0.3">
      <c r="A38" s="177">
        <v>404</v>
      </c>
      <c r="B38" s="177">
        <v>300590</v>
      </c>
      <c r="C38" s="100" t="s">
        <v>489</v>
      </c>
      <c r="D38" s="364" t="str">
        <f>'4 SBCH Chart of Exp Codes'!B147</f>
        <v>Psychiatrist, licensed</v>
      </c>
      <c r="E38" s="641"/>
      <c r="F38" s="660"/>
      <c r="G38" s="549" t="str">
        <f>IF(F38=1,100%,"TS")</f>
        <v>TS</v>
      </c>
      <c r="H38" s="688">
        <f>'6 DSP Time Study Summary'!$E$29</f>
        <v>0.34837643203878388</v>
      </c>
      <c r="I38" s="689">
        <f>IF(F38=0,E38*H38,E38)</f>
        <v>0</v>
      </c>
      <c r="J38" s="236">
        <f t="shared" si="3"/>
        <v>23</v>
      </c>
      <c r="K38" s="690"/>
      <c r="L38" s="685">
        <f>K38*H38</f>
        <v>0</v>
      </c>
      <c r="M38" s="151"/>
      <c r="N38" s="151"/>
    </row>
    <row r="39" spans="1:14" ht="18.75" x14ac:dyDescent="0.3">
      <c r="A39" s="177">
        <v>404</v>
      </c>
      <c r="B39" s="177">
        <v>300590</v>
      </c>
      <c r="C39" s="227" t="s">
        <v>412</v>
      </c>
      <c r="D39" s="178" t="s">
        <v>474</v>
      </c>
      <c r="E39" s="641"/>
      <c r="F39" s="660"/>
      <c r="G39" s="549" t="str">
        <f t="shared" si="4"/>
        <v>TS</v>
      </c>
      <c r="H39" s="688">
        <f>'6 DSP Time Study Summary'!$E$61</f>
        <v>0.32139000000000001</v>
      </c>
      <c r="I39" s="689">
        <f t="shared" si="5"/>
        <v>0</v>
      </c>
      <c r="J39" s="236">
        <f>J33+1</f>
        <v>19</v>
      </c>
      <c r="K39" s="690"/>
      <c r="L39" s="685">
        <f t="shared" si="2"/>
        <v>0</v>
      </c>
      <c r="M39" s="151"/>
      <c r="N39" s="151"/>
    </row>
    <row r="40" spans="1:14" ht="24" x14ac:dyDescent="0.3">
      <c r="A40" s="177">
        <v>404</v>
      </c>
      <c r="B40" s="177">
        <v>300590</v>
      </c>
      <c r="C40" s="227" t="s">
        <v>171</v>
      </c>
      <c r="D40" s="178" t="s">
        <v>1072</v>
      </c>
      <c r="E40" s="641"/>
      <c r="F40" s="660"/>
      <c r="G40" s="549" t="str">
        <f t="shared" si="4"/>
        <v>TS</v>
      </c>
      <c r="H40" s="688">
        <f>'6 DSP Time Study Summary'!$E$29</f>
        <v>0.34837643203878388</v>
      </c>
      <c r="I40" s="689">
        <f t="shared" si="5"/>
        <v>0</v>
      </c>
      <c r="J40" s="236">
        <f t="shared" si="3"/>
        <v>20</v>
      </c>
      <c r="K40" s="690"/>
      <c r="L40" s="685">
        <f t="shared" si="2"/>
        <v>0</v>
      </c>
      <c r="M40" s="151"/>
      <c r="N40" s="151"/>
    </row>
    <row r="41" spans="1:14" ht="18.75" x14ac:dyDescent="0.3">
      <c r="A41" s="177"/>
      <c r="B41" s="177"/>
      <c r="C41" s="661"/>
      <c r="D41" s="661"/>
      <c r="E41" s="641"/>
      <c r="F41" s="660"/>
      <c r="G41" s="549" t="str">
        <f t="shared" ref="G41:G49" si="6">IF(F41=1,100%,"TS")</f>
        <v>TS</v>
      </c>
      <c r="H41" s="688">
        <f>'6 DSP Time Study Summary'!$E$29</f>
        <v>0.34837643203878388</v>
      </c>
      <c r="I41" s="689">
        <f t="shared" ref="I41:I49" si="7">IF(F41=0,E41*H41,E41)</f>
        <v>0</v>
      </c>
      <c r="J41" s="236">
        <f t="shared" si="3"/>
        <v>21</v>
      </c>
      <c r="K41" s="690"/>
      <c r="L41" s="685">
        <f t="shared" ref="L41:L49" si="8">K41*H41</f>
        <v>0</v>
      </c>
      <c r="M41" s="151"/>
      <c r="N41" s="151"/>
    </row>
    <row r="42" spans="1:14" ht="12" customHeight="1" x14ac:dyDescent="0.3">
      <c r="A42" s="177"/>
      <c r="B42" s="177"/>
      <c r="C42" s="661"/>
      <c r="D42" s="661"/>
      <c r="E42" s="641"/>
      <c r="F42" s="660"/>
      <c r="G42" s="549" t="str">
        <f t="shared" si="6"/>
        <v>TS</v>
      </c>
      <c r="H42" s="688">
        <f>'6 DSP Time Study Summary'!$E$29</f>
        <v>0.34837643203878388</v>
      </c>
      <c r="I42" s="689">
        <f t="shared" si="7"/>
        <v>0</v>
      </c>
      <c r="J42" s="236">
        <f t="shared" si="3"/>
        <v>22</v>
      </c>
      <c r="K42" s="690"/>
      <c r="L42" s="685">
        <f t="shared" si="8"/>
        <v>0</v>
      </c>
      <c r="M42" s="151"/>
      <c r="N42" s="151"/>
    </row>
    <row r="43" spans="1:14" ht="12" customHeight="1" x14ac:dyDescent="0.3">
      <c r="A43" s="177"/>
      <c r="B43" s="177"/>
      <c r="C43" s="661"/>
      <c r="D43" s="661"/>
      <c r="E43" s="641"/>
      <c r="F43" s="660"/>
      <c r="G43" s="549" t="str">
        <f t="shared" si="6"/>
        <v>TS</v>
      </c>
      <c r="H43" s="688">
        <f>'6 DSP Time Study Summary'!$E$29</f>
        <v>0.34837643203878388</v>
      </c>
      <c r="I43" s="689">
        <f t="shared" si="7"/>
        <v>0</v>
      </c>
      <c r="J43" s="236">
        <f t="shared" si="3"/>
        <v>23</v>
      </c>
      <c r="K43" s="690"/>
      <c r="L43" s="685">
        <f t="shared" si="8"/>
        <v>0</v>
      </c>
      <c r="M43" s="151"/>
      <c r="N43" s="151"/>
    </row>
    <row r="44" spans="1:14" ht="12" customHeight="1" x14ac:dyDescent="0.3">
      <c r="A44" s="177"/>
      <c r="B44" s="177"/>
      <c r="C44" s="661"/>
      <c r="D44" s="661"/>
      <c r="E44" s="641"/>
      <c r="F44" s="660"/>
      <c r="G44" s="549" t="str">
        <f t="shared" si="6"/>
        <v>TS</v>
      </c>
      <c r="H44" s="688">
        <f>'6 DSP Time Study Summary'!$E$29</f>
        <v>0.34837643203878388</v>
      </c>
      <c r="I44" s="689">
        <f t="shared" si="7"/>
        <v>0</v>
      </c>
      <c r="J44" s="236">
        <f t="shared" si="3"/>
        <v>24</v>
      </c>
      <c r="K44" s="690"/>
      <c r="L44" s="685">
        <f t="shared" si="8"/>
        <v>0</v>
      </c>
      <c r="M44" s="151"/>
      <c r="N44" s="151"/>
    </row>
    <row r="45" spans="1:14" ht="12" customHeight="1" x14ac:dyDescent="0.3">
      <c r="A45" s="177"/>
      <c r="B45" s="177"/>
      <c r="C45" s="661"/>
      <c r="D45" s="661"/>
      <c r="E45" s="641"/>
      <c r="F45" s="660"/>
      <c r="G45" s="549" t="str">
        <f t="shared" si="6"/>
        <v>TS</v>
      </c>
      <c r="H45" s="688">
        <f>'6 DSP Time Study Summary'!$E$29</f>
        <v>0.34837643203878388</v>
      </c>
      <c r="I45" s="689">
        <f t="shared" si="7"/>
        <v>0</v>
      </c>
      <c r="J45" s="236">
        <f t="shared" si="3"/>
        <v>25</v>
      </c>
      <c r="K45" s="690"/>
      <c r="L45" s="685">
        <f t="shared" si="8"/>
        <v>0</v>
      </c>
      <c r="M45" s="151"/>
      <c r="N45" s="151"/>
    </row>
    <row r="46" spans="1:14" ht="12" customHeight="1" x14ac:dyDescent="0.3">
      <c r="A46" s="177"/>
      <c r="B46" s="177"/>
      <c r="C46" s="661"/>
      <c r="D46" s="661"/>
      <c r="E46" s="641"/>
      <c r="F46" s="660"/>
      <c r="G46" s="549" t="str">
        <f t="shared" si="6"/>
        <v>TS</v>
      </c>
      <c r="H46" s="688">
        <f>'6 DSP Time Study Summary'!$E$29</f>
        <v>0.34837643203878388</v>
      </c>
      <c r="I46" s="689">
        <f t="shared" si="7"/>
        <v>0</v>
      </c>
      <c r="J46" s="236">
        <f t="shared" si="3"/>
        <v>26</v>
      </c>
      <c r="K46" s="690"/>
      <c r="L46" s="685">
        <f t="shared" si="8"/>
        <v>0</v>
      </c>
      <c r="M46" s="151"/>
      <c r="N46" s="151"/>
    </row>
    <row r="47" spans="1:14" ht="12" customHeight="1" x14ac:dyDescent="0.3">
      <c r="A47" s="177"/>
      <c r="B47" s="177"/>
      <c r="C47" s="661"/>
      <c r="D47" s="661"/>
      <c r="E47" s="641"/>
      <c r="F47" s="660"/>
      <c r="G47" s="549" t="str">
        <f t="shared" si="6"/>
        <v>TS</v>
      </c>
      <c r="H47" s="688">
        <f>'6 DSP Time Study Summary'!$E$29</f>
        <v>0.34837643203878388</v>
      </c>
      <c r="I47" s="689">
        <f t="shared" si="7"/>
        <v>0</v>
      </c>
      <c r="J47" s="236">
        <f t="shared" si="3"/>
        <v>27</v>
      </c>
      <c r="K47" s="690"/>
      <c r="L47" s="685">
        <f t="shared" si="8"/>
        <v>0</v>
      </c>
      <c r="M47" s="151"/>
      <c r="N47" s="151"/>
    </row>
    <row r="48" spans="1:14" ht="12" customHeight="1" x14ac:dyDescent="0.3">
      <c r="A48" s="177"/>
      <c r="B48" s="177"/>
      <c r="C48" s="661"/>
      <c r="D48" s="661"/>
      <c r="E48" s="641"/>
      <c r="F48" s="660"/>
      <c r="G48" s="549" t="str">
        <f t="shared" si="6"/>
        <v>TS</v>
      </c>
      <c r="H48" s="688">
        <f>'6 DSP Time Study Summary'!$E$29</f>
        <v>0.34837643203878388</v>
      </c>
      <c r="I48" s="689">
        <f t="shared" si="7"/>
        <v>0</v>
      </c>
      <c r="J48" s="236">
        <f t="shared" si="3"/>
        <v>28</v>
      </c>
      <c r="K48" s="690"/>
      <c r="L48" s="685">
        <f t="shared" si="8"/>
        <v>0</v>
      </c>
      <c r="M48" s="151"/>
      <c r="N48" s="151"/>
    </row>
    <row r="49" spans="1:14" ht="12" customHeight="1" x14ac:dyDescent="0.3">
      <c r="A49" s="177"/>
      <c r="B49" s="177"/>
      <c r="C49" s="661"/>
      <c r="D49" s="661"/>
      <c r="E49" s="641"/>
      <c r="F49" s="660"/>
      <c r="G49" s="549" t="str">
        <f t="shared" si="6"/>
        <v>TS</v>
      </c>
      <c r="H49" s="688">
        <f>'6 DSP Time Study Summary'!$E$29</f>
        <v>0.34837643203878388</v>
      </c>
      <c r="I49" s="689">
        <f t="shared" si="7"/>
        <v>0</v>
      </c>
      <c r="J49" s="236">
        <f t="shared" si="3"/>
        <v>29</v>
      </c>
      <c r="K49" s="690"/>
      <c r="L49" s="685">
        <f t="shared" si="8"/>
        <v>0</v>
      </c>
      <c r="M49" s="151"/>
      <c r="N49" s="151"/>
    </row>
    <row r="50" spans="1:14" ht="12" customHeight="1" x14ac:dyDescent="0.3">
      <c r="A50" s="177"/>
      <c r="B50" s="177"/>
      <c r="C50" s="661"/>
      <c r="D50" s="661"/>
      <c r="E50" s="641"/>
      <c r="F50" s="660"/>
      <c r="G50" s="549" t="str">
        <f t="shared" si="4"/>
        <v>TS</v>
      </c>
      <c r="H50" s="688">
        <f>'6 DSP Time Study Summary'!$E$29</f>
        <v>0.34837643203878388</v>
      </c>
      <c r="I50" s="689">
        <f t="shared" si="5"/>
        <v>0</v>
      </c>
      <c r="J50" s="236">
        <f t="shared" si="3"/>
        <v>30</v>
      </c>
      <c r="K50" s="690"/>
      <c r="L50" s="685">
        <f t="shared" si="2"/>
        <v>0</v>
      </c>
      <c r="M50" s="151"/>
      <c r="N50" s="151"/>
    </row>
    <row r="51" spans="1:14" ht="12" customHeight="1" x14ac:dyDescent="0.3">
      <c r="A51" s="177"/>
      <c r="B51" s="177"/>
      <c r="C51" s="661"/>
      <c r="D51" s="661"/>
      <c r="E51" s="641"/>
      <c r="F51" s="660"/>
      <c r="G51" s="549" t="str">
        <f t="shared" si="4"/>
        <v>TS</v>
      </c>
      <c r="H51" s="688">
        <f>'6 DSP Time Study Summary'!$E$29</f>
        <v>0.34837643203878388</v>
      </c>
      <c r="I51" s="689">
        <f t="shared" si="5"/>
        <v>0</v>
      </c>
      <c r="J51" s="236">
        <f t="shared" si="3"/>
        <v>31</v>
      </c>
      <c r="K51" s="690"/>
      <c r="L51" s="685">
        <f t="shared" si="2"/>
        <v>0</v>
      </c>
      <c r="M51" s="151"/>
      <c r="N51" s="151"/>
    </row>
    <row r="52" spans="1:14" ht="12" customHeight="1" thickBot="1" x14ac:dyDescent="0.35">
      <c r="A52" s="177"/>
      <c r="B52" s="177"/>
      <c r="C52" s="661"/>
      <c r="D52" s="661"/>
      <c r="E52" s="641"/>
      <c r="F52" s="660"/>
      <c r="G52" s="549" t="str">
        <f t="shared" si="4"/>
        <v>TS</v>
      </c>
      <c r="H52" s="688">
        <f>'6 DSP Time Study Summary'!$E$29</f>
        <v>0.34837643203878388</v>
      </c>
      <c r="I52" s="687">
        <f t="shared" si="5"/>
        <v>0</v>
      </c>
      <c r="J52" s="148">
        <f t="shared" si="3"/>
        <v>32</v>
      </c>
      <c r="K52" s="664"/>
      <c r="L52" s="691">
        <f t="shared" si="2"/>
        <v>0</v>
      </c>
      <c r="M52" s="151"/>
      <c r="N52" s="151"/>
    </row>
    <row r="53" spans="1:14" ht="19.5" thickBot="1" x14ac:dyDescent="0.35">
      <c r="A53" s="96"/>
      <c r="B53" s="96"/>
      <c r="C53" s="799" t="s">
        <v>854</v>
      </c>
      <c r="D53" s="799"/>
      <c r="E53" s="606">
        <f>SUM(E16:E52)</f>
        <v>0</v>
      </c>
      <c r="F53" s="550"/>
      <c r="G53" s="550"/>
      <c r="H53" s="551" t="s">
        <v>405</v>
      </c>
      <c r="I53" s="610">
        <f>SUM(I16:I52)</f>
        <v>0</v>
      </c>
      <c r="J53" s="148">
        <f t="shared" si="3"/>
        <v>33</v>
      </c>
      <c r="K53" s="614" t="s">
        <v>894</v>
      </c>
      <c r="L53" s="619">
        <f>SUM(L16:L52)</f>
        <v>0</v>
      </c>
      <c r="M53" s="151"/>
      <c r="N53" s="151"/>
    </row>
    <row r="54" spans="1:14" ht="18.75" x14ac:dyDescent="0.3">
      <c r="A54" s="96"/>
      <c r="B54" s="96"/>
      <c r="C54" s="308" t="s">
        <v>94</v>
      </c>
      <c r="D54" s="517" t="s">
        <v>575</v>
      </c>
      <c r="E54" s="662"/>
      <c r="F54" s="804" t="s">
        <v>406</v>
      </c>
      <c r="G54" s="805"/>
      <c r="H54" s="805"/>
      <c r="I54" s="611">
        <f>E54</f>
        <v>0</v>
      </c>
      <c r="J54" s="148">
        <f t="shared" si="3"/>
        <v>34</v>
      </c>
      <c r="K54" s="615"/>
      <c r="L54" s="615"/>
      <c r="M54" s="151"/>
      <c r="N54" s="151"/>
    </row>
    <row r="55" spans="1:14" ht="26.25" thickBot="1" x14ac:dyDescent="0.35">
      <c r="A55" s="394"/>
      <c r="B55" s="394"/>
      <c r="C55" s="308" t="s">
        <v>1070</v>
      </c>
      <c r="D55" s="517" t="s">
        <v>1071</v>
      </c>
      <c r="E55" s="662"/>
      <c r="F55" s="802" t="s">
        <v>406</v>
      </c>
      <c r="G55" s="803"/>
      <c r="H55" s="803"/>
      <c r="I55" s="612">
        <f>E55</f>
        <v>0</v>
      </c>
      <c r="J55" s="148">
        <f t="shared" si="3"/>
        <v>35</v>
      </c>
      <c r="K55" s="151"/>
      <c r="L55" s="151"/>
      <c r="M55" s="151"/>
      <c r="N55" s="151"/>
    </row>
    <row r="56" spans="1:14" ht="24.75" thickBot="1" x14ac:dyDescent="0.35">
      <c r="A56" s="394"/>
      <c r="B56" s="394"/>
      <c r="C56" s="227" t="s">
        <v>412</v>
      </c>
      <c r="D56" s="305" t="s">
        <v>314</v>
      </c>
      <c r="E56" s="662"/>
      <c r="F56" s="550"/>
      <c r="G56" s="550"/>
      <c r="H56" s="551" t="s">
        <v>413</v>
      </c>
      <c r="I56" s="663">
        <f>I53+E56</f>
        <v>0</v>
      </c>
      <c r="J56" s="148">
        <f t="shared" si="3"/>
        <v>36</v>
      </c>
      <c r="K56" s="151"/>
      <c r="L56" s="151"/>
      <c r="M56" s="151"/>
      <c r="N56" s="151"/>
    </row>
    <row r="57" spans="1:14" ht="36" customHeight="1" x14ac:dyDescent="0.3">
      <c r="A57" s="96"/>
      <c r="B57" s="96"/>
      <c r="C57" s="800" t="s">
        <v>867</v>
      </c>
      <c r="D57" s="801"/>
      <c r="E57" s="662"/>
      <c r="F57" s="96"/>
      <c r="G57" s="96"/>
      <c r="H57" s="96"/>
      <c r="I57" s="96"/>
      <c r="J57" s="148">
        <f t="shared" si="3"/>
        <v>37</v>
      </c>
      <c r="K57" s="151"/>
      <c r="L57" s="151"/>
      <c r="M57" s="151"/>
      <c r="N57" s="151"/>
    </row>
    <row r="58" spans="1:14" ht="19.5" thickBot="1" x14ac:dyDescent="0.35">
      <c r="A58" s="179"/>
      <c r="B58" s="96"/>
      <c r="C58" s="96"/>
      <c r="D58" s="98" t="s">
        <v>404</v>
      </c>
      <c r="E58" s="607">
        <f>E53+SUM(E54:E57)</f>
        <v>0</v>
      </c>
      <c r="F58" s="96"/>
      <c r="G58" s="96"/>
      <c r="H58" s="96"/>
      <c r="I58" s="96"/>
      <c r="J58" s="148"/>
      <c r="K58" s="151"/>
      <c r="L58" s="151"/>
      <c r="M58" s="151"/>
      <c r="N58" s="151"/>
    </row>
    <row r="59" spans="1:14" ht="19.5" thickBot="1" x14ac:dyDescent="0.35">
      <c r="A59" s="96"/>
      <c r="B59" s="96"/>
      <c r="D59" s="358" t="s">
        <v>855</v>
      </c>
      <c r="E59" s="608">
        <f>'3  ED001, Sch #4 expenses'!E13</f>
        <v>0</v>
      </c>
      <c r="F59" s="96"/>
      <c r="G59" s="96"/>
      <c r="H59" s="96"/>
      <c r="I59" s="96"/>
      <c r="J59" s="148"/>
      <c r="K59" s="151"/>
      <c r="L59" s="151"/>
      <c r="M59" s="151"/>
      <c r="N59" s="151"/>
    </row>
    <row r="60" spans="1:14" ht="18.75" x14ac:dyDescent="0.3">
      <c r="A60" s="96"/>
      <c r="B60" s="96"/>
      <c r="C60" s="96"/>
      <c r="D60" s="180" t="s">
        <v>282</v>
      </c>
      <c r="E60" s="609">
        <f>E58-E59</f>
        <v>0</v>
      </c>
      <c r="F60" s="96"/>
      <c r="G60" s="96"/>
      <c r="H60" s="96"/>
      <c r="I60" s="96"/>
      <c r="J60" s="148"/>
      <c r="K60" s="96"/>
      <c r="L60" s="151"/>
      <c r="M60" s="151"/>
      <c r="N60" s="151"/>
    </row>
    <row r="61" spans="1:14" ht="18.75" x14ac:dyDescent="0.3">
      <c r="A61" s="96"/>
      <c r="B61" s="96"/>
      <c r="C61" s="96"/>
      <c r="D61" s="96"/>
      <c r="E61" s="613"/>
      <c r="F61" s="96"/>
      <c r="G61" s="96"/>
      <c r="H61" s="96"/>
      <c r="I61" s="96"/>
      <c r="K61" s="96"/>
      <c r="L61" s="151"/>
      <c r="M61" s="151"/>
      <c r="N61" s="151"/>
    </row>
    <row r="62" spans="1:14" ht="18.75" x14ac:dyDescent="0.3">
      <c r="A62" s="96"/>
      <c r="B62" s="96"/>
      <c r="C62" s="96"/>
      <c r="D62" s="96"/>
      <c r="E62" s="96"/>
      <c r="F62" s="96"/>
      <c r="G62" s="96"/>
      <c r="H62" s="96"/>
      <c r="I62" s="96"/>
      <c r="K62" s="96"/>
      <c r="L62" s="151"/>
      <c r="M62" s="151"/>
      <c r="N62" s="151"/>
    </row>
    <row r="63" spans="1:14" ht="18.75" x14ac:dyDescent="0.3">
      <c r="A63" s="96"/>
      <c r="B63" s="96"/>
      <c r="C63" s="96"/>
      <c r="D63" s="96"/>
      <c r="E63" s="96"/>
      <c r="F63" s="96"/>
      <c r="G63" s="96"/>
      <c r="H63" s="96"/>
      <c r="I63" s="96"/>
      <c r="K63" s="96"/>
      <c r="L63" s="151"/>
      <c r="M63" s="151"/>
      <c r="N63" s="151"/>
    </row>
    <row r="64" spans="1:14" ht="18.75" x14ac:dyDescent="0.3">
      <c r="A64" s="96"/>
      <c r="B64" s="96"/>
      <c r="C64" s="96"/>
      <c r="D64" s="96"/>
      <c r="E64" s="96"/>
      <c r="F64" s="96"/>
      <c r="G64" s="96"/>
      <c r="H64" s="96"/>
      <c r="I64" s="96"/>
      <c r="K64" s="96"/>
      <c r="L64" s="151"/>
      <c r="M64" s="151"/>
      <c r="N64" s="151"/>
    </row>
    <row r="65" spans="1:14" ht="18.75" x14ac:dyDescent="0.3">
      <c r="A65" s="96"/>
      <c r="B65" s="96"/>
      <c r="C65" s="96"/>
      <c r="D65" s="96"/>
      <c r="E65" s="96"/>
      <c r="F65" s="96"/>
      <c r="G65" s="96"/>
      <c r="H65" s="96"/>
      <c r="I65" s="96"/>
      <c r="K65" s="96"/>
      <c r="L65" s="151"/>
      <c r="M65" s="151"/>
      <c r="N65" s="151"/>
    </row>
    <row r="66" spans="1:14" ht="18.75" x14ac:dyDescent="0.3">
      <c r="A66" s="96"/>
      <c r="B66" s="96"/>
      <c r="C66" s="96"/>
      <c r="D66" s="96"/>
      <c r="E66" s="96"/>
      <c r="F66" s="96"/>
      <c r="G66" s="96"/>
      <c r="H66" s="96"/>
      <c r="I66" s="96"/>
      <c r="K66" s="96"/>
      <c r="L66" s="151"/>
      <c r="M66" s="151"/>
      <c r="N66" s="151"/>
    </row>
    <row r="67" spans="1:14" ht="18.75" x14ac:dyDescent="0.3">
      <c r="A67" s="96"/>
      <c r="B67" s="96"/>
      <c r="C67" s="96"/>
      <c r="D67" s="96"/>
      <c r="E67" s="96"/>
      <c r="F67" s="96"/>
      <c r="G67" s="96"/>
      <c r="H67" s="96"/>
      <c r="I67" s="96"/>
      <c r="K67" s="96"/>
      <c r="L67" s="151"/>
      <c r="M67" s="151"/>
      <c r="N67" s="151"/>
    </row>
    <row r="68" spans="1:14" ht="18.75" x14ac:dyDescent="0.3">
      <c r="A68" s="96"/>
      <c r="B68" s="96"/>
      <c r="C68" s="96"/>
      <c r="D68" s="96"/>
      <c r="E68" s="96"/>
      <c r="F68" s="96"/>
      <c r="G68" s="96"/>
      <c r="H68" s="96"/>
      <c r="I68" s="96"/>
      <c r="K68" s="96"/>
      <c r="L68" s="151"/>
      <c r="M68" s="151"/>
      <c r="N68" s="151"/>
    </row>
    <row r="69" spans="1:14" ht="18.75" x14ac:dyDescent="0.3">
      <c r="A69" s="96"/>
      <c r="B69" s="96"/>
      <c r="C69" s="96"/>
      <c r="D69" s="96"/>
      <c r="E69" s="96"/>
      <c r="F69" s="96"/>
      <c r="G69" s="96"/>
      <c r="H69" s="96"/>
      <c r="I69" s="96"/>
      <c r="K69" s="96"/>
      <c r="L69" s="151"/>
      <c r="M69" s="151"/>
      <c r="N69" s="151"/>
    </row>
    <row r="70" spans="1:14" ht="18.75" x14ac:dyDescent="0.3">
      <c r="A70" s="96"/>
      <c r="B70" s="96"/>
      <c r="C70" s="96"/>
      <c r="D70" s="96"/>
      <c r="E70" s="96"/>
      <c r="F70" s="96"/>
      <c r="G70" s="96"/>
      <c r="H70" s="96"/>
      <c r="I70" s="96"/>
      <c r="K70" s="96"/>
      <c r="L70" s="151"/>
      <c r="M70" s="151"/>
      <c r="N70" s="151"/>
    </row>
    <row r="71" spans="1:14" ht="18.75" x14ac:dyDescent="0.3">
      <c r="A71" s="96"/>
      <c r="B71" s="96"/>
      <c r="C71" s="96"/>
      <c r="D71" s="96"/>
      <c r="E71" s="96"/>
      <c r="F71" s="96"/>
      <c r="G71" s="96"/>
      <c r="H71" s="96"/>
      <c r="I71" s="96"/>
      <c r="K71" s="96"/>
      <c r="L71" s="151"/>
      <c r="M71" s="151"/>
      <c r="N71" s="151"/>
    </row>
    <row r="72" spans="1:14" ht="18.75" x14ac:dyDescent="0.3">
      <c r="A72" s="96"/>
      <c r="B72" s="96"/>
      <c r="C72" s="96"/>
      <c r="D72" s="96"/>
      <c r="E72" s="96"/>
      <c r="F72" s="96"/>
      <c r="G72" s="96"/>
      <c r="H72" s="96"/>
      <c r="I72" s="96"/>
      <c r="K72" s="96"/>
      <c r="L72" s="151"/>
      <c r="M72" s="151"/>
      <c r="N72" s="151"/>
    </row>
    <row r="73" spans="1:14" ht="18.75" x14ac:dyDescent="0.3">
      <c r="A73" s="96"/>
      <c r="B73" s="96"/>
      <c r="C73" s="96"/>
      <c r="D73" s="96"/>
      <c r="E73" s="96"/>
      <c r="F73" s="96"/>
      <c r="G73" s="96"/>
      <c r="H73" s="96"/>
      <c r="I73" s="96"/>
      <c r="K73" s="96"/>
      <c r="L73" s="151"/>
      <c r="M73" s="151"/>
      <c r="N73" s="151"/>
    </row>
    <row r="74" spans="1:14" ht="18.75" x14ac:dyDescent="0.3">
      <c r="A74" s="96"/>
      <c r="B74" s="96"/>
      <c r="C74" s="96"/>
      <c r="D74" s="96"/>
      <c r="E74" s="96"/>
      <c r="F74" s="96"/>
      <c r="G74" s="96"/>
      <c r="H74" s="96"/>
      <c r="I74" s="96"/>
      <c r="K74" s="96"/>
      <c r="L74" s="151"/>
      <c r="M74" s="151"/>
      <c r="N74" s="151"/>
    </row>
    <row r="75" spans="1:14" ht="18.75" x14ac:dyDescent="0.3">
      <c r="A75" s="96"/>
      <c r="B75" s="96"/>
      <c r="C75" s="96"/>
      <c r="D75" s="96"/>
      <c r="E75" s="96"/>
      <c r="F75" s="96"/>
      <c r="G75" s="96"/>
      <c r="H75" s="96"/>
      <c r="I75" s="96"/>
      <c r="K75" s="96"/>
      <c r="L75" s="151"/>
      <c r="M75" s="151"/>
      <c r="N75" s="151"/>
    </row>
    <row r="76" spans="1:14" ht="18.75" x14ac:dyDescent="0.3">
      <c r="A76" s="96"/>
      <c r="B76" s="96"/>
      <c r="C76" s="96"/>
      <c r="D76" s="96"/>
      <c r="E76" s="96"/>
      <c r="F76" s="96"/>
      <c r="G76" s="96"/>
      <c r="H76" s="96"/>
      <c r="I76" s="96"/>
      <c r="K76" s="96"/>
      <c r="L76" s="151"/>
      <c r="M76" s="151"/>
      <c r="N76" s="151"/>
    </row>
    <row r="77" spans="1:14" ht="18.75" x14ac:dyDescent="0.3">
      <c r="A77" s="96"/>
      <c r="B77" s="96"/>
      <c r="C77" s="96"/>
      <c r="D77" s="96"/>
      <c r="E77" s="96"/>
      <c r="F77" s="96"/>
      <c r="G77" s="96"/>
      <c r="H77" s="96"/>
      <c r="I77" s="96"/>
      <c r="K77" s="96"/>
      <c r="L77" s="151"/>
      <c r="M77" s="151"/>
      <c r="N77" s="151"/>
    </row>
    <row r="78" spans="1:14" ht="18.75" x14ac:dyDescent="0.3">
      <c r="A78" s="96"/>
      <c r="B78" s="96"/>
      <c r="C78" s="96"/>
      <c r="D78" s="96"/>
      <c r="E78" s="96"/>
      <c r="F78" s="96"/>
      <c r="G78" s="96"/>
      <c r="H78" s="96"/>
      <c r="I78" s="96"/>
      <c r="K78" s="96"/>
      <c r="L78" s="151"/>
      <c r="M78" s="151"/>
      <c r="N78" s="151"/>
    </row>
    <row r="79" spans="1:14" ht="18.75" x14ac:dyDescent="0.3">
      <c r="A79" s="96"/>
      <c r="B79" s="96"/>
      <c r="C79" s="96"/>
      <c r="D79" s="96"/>
      <c r="E79" s="96"/>
      <c r="F79" s="96"/>
      <c r="G79" s="96"/>
      <c r="H79" s="96"/>
      <c r="I79" s="96"/>
      <c r="K79" s="96"/>
      <c r="L79" s="151"/>
      <c r="M79" s="151"/>
      <c r="N79" s="151"/>
    </row>
    <row r="80" spans="1:14" ht="18.75" x14ac:dyDescent="0.3">
      <c r="A80" s="96"/>
      <c r="B80" s="96"/>
      <c r="C80" s="96"/>
      <c r="D80" s="96"/>
      <c r="E80" s="96"/>
      <c r="F80" s="96"/>
      <c r="G80" s="96"/>
      <c r="H80" s="96"/>
      <c r="I80" s="96"/>
      <c r="K80" s="96"/>
      <c r="L80" s="151"/>
      <c r="M80" s="151"/>
      <c r="N80" s="151"/>
    </row>
    <row r="81" spans="1:14" ht="18.75" x14ac:dyDescent="0.3">
      <c r="A81" s="96"/>
      <c r="B81" s="96"/>
      <c r="C81" s="96"/>
      <c r="D81" s="96"/>
      <c r="E81" s="96"/>
      <c r="F81" s="96"/>
      <c r="G81" s="96"/>
      <c r="H81" s="96"/>
      <c r="I81" s="96"/>
      <c r="K81" s="96"/>
      <c r="L81" s="151"/>
      <c r="M81" s="151"/>
      <c r="N81" s="151"/>
    </row>
    <row r="82" spans="1:14" ht="18.75" x14ac:dyDescent="0.3">
      <c r="A82" s="96"/>
      <c r="B82" s="96"/>
      <c r="C82" s="96"/>
      <c r="D82" s="96"/>
      <c r="E82" s="96"/>
      <c r="F82" s="96"/>
      <c r="G82" s="96"/>
      <c r="H82" s="96"/>
      <c r="I82" s="96"/>
      <c r="K82" s="96"/>
      <c r="L82" s="151"/>
      <c r="M82" s="151"/>
      <c r="N82" s="151"/>
    </row>
    <row r="83" spans="1:14" ht="18.75" x14ac:dyDescent="0.3">
      <c r="A83" s="96"/>
      <c r="B83" s="96"/>
      <c r="C83" s="96"/>
      <c r="D83" s="96"/>
      <c r="E83" s="96"/>
      <c r="F83" s="96"/>
      <c r="G83" s="96"/>
      <c r="H83" s="96"/>
      <c r="I83" s="96"/>
      <c r="K83" s="96"/>
      <c r="L83" s="151"/>
      <c r="M83" s="151"/>
      <c r="N83" s="151"/>
    </row>
    <row r="84" spans="1:14" ht="18.75" x14ac:dyDescent="0.3">
      <c r="A84" s="96"/>
      <c r="B84" s="96"/>
      <c r="C84" s="96"/>
      <c r="D84" s="96"/>
      <c r="E84" s="96"/>
      <c r="F84" s="96"/>
      <c r="G84" s="96"/>
      <c r="H84" s="96"/>
      <c r="I84" s="96"/>
      <c r="K84" s="96"/>
      <c r="L84" s="151"/>
      <c r="M84" s="151"/>
      <c r="N84" s="151"/>
    </row>
    <row r="85" spans="1:14" ht="18.75" x14ac:dyDescent="0.3">
      <c r="A85" s="96"/>
      <c r="B85" s="96"/>
      <c r="C85" s="96"/>
      <c r="D85" s="96"/>
      <c r="E85" s="96"/>
      <c r="F85" s="96"/>
      <c r="G85" s="96"/>
      <c r="H85" s="96"/>
      <c r="I85" s="96"/>
      <c r="K85" s="96"/>
      <c r="L85" s="151"/>
      <c r="M85" s="151"/>
      <c r="N85" s="151"/>
    </row>
    <row r="86" spans="1:14" ht="18.75" x14ac:dyDescent="0.3">
      <c r="A86" s="96"/>
      <c r="B86" s="96"/>
      <c r="C86" s="96"/>
      <c r="D86" s="96"/>
      <c r="E86" s="96"/>
      <c r="F86" s="96"/>
      <c r="G86" s="96"/>
      <c r="H86" s="96"/>
      <c r="I86" s="96"/>
      <c r="K86" s="96"/>
      <c r="L86" s="151"/>
      <c r="M86" s="151"/>
      <c r="N86" s="151"/>
    </row>
    <row r="87" spans="1:14" ht="18.75" x14ac:dyDescent="0.3">
      <c r="A87" s="96"/>
      <c r="B87" s="96"/>
      <c r="C87" s="96"/>
      <c r="D87" s="96"/>
      <c r="E87" s="96"/>
      <c r="F87" s="96"/>
      <c r="G87" s="96"/>
      <c r="H87" s="96"/>
      <c r="I87" s="96"/>
      <c r="K87" s="96"/>
      <c r="L87" s="151"/>
      <c r="M87" s="151"/>
      <c r="N87" s="151"/>
    </row>
    <row r="88" spans="1:14" ht="18.75" x14ac:dyDescent="0.3">
      <c r="A88" s="96"/>
      <c r="B88" s="96"/>
      <c r="C88" s="96"/>
      <c r="D88" s="96"/>
      <c r="E88" s="96"/>
      <c r="F88" s="96"/>
      <c r="G88" s="96"/>
      <c r="H88" s="96"/>
      <c r="I88" s="96"/>
      <c r="K88" s="96"/>
      <c r="L88" s="151"/>
      <c r="M88" s="151"/>
      <c r="N88" s="151"/>
    </row>
    <row r="89" spans="1:14" x14ac:dyDescent="0.2">
      <c r="A89" s="96"/>
      <c r="B89" s="96"/>
      <c r="C89" s="96"/>
      <c r="D89" s="96"/>
      <c r="E89" s="96"/>
      <c r="F89" s="96"/>
      <c r="G89" s="96"/>
      <c r="H89" s="96"/>
      <c r="I89" s="96"/>
      <c r="K89" s="96"/>
    </row>
    <row r="90" spans="1:14" x14ac:dyDescent="0.2">
      <c r="A90" s="96"/>
      <c r="B90" s="96"/>
      <c r="C90" s="96"/>
      <c r="D90" s="96"/>
      <c r="E90" s="96"/>
      <c r="F90" s="96"/>
      <c r="G90" s="96"/>
      <c r="H90" s="96"/>
      <c r="I90" s="96"/>
      <c r="K90" s="96"/>
    </row>
    <row r="91" spans="1:14" x14ac:dyDescent="0.2">
      <c r="A91" s="96"/>
      <c r="B91" s="96"/>
      <c r="C91" s="96"/>
      <c r="D91" s="96"/>
      <c r="E91" s="96"/>
      <c r="F91" s="96"/>
      <c r="G91" s="96"/>
      <c r="H91" s="96"/>
      <c r="I91" s="96"/>
      <c r="K91" s="96"/>
    </row>
    <row r="92" spans="1:14" x14ac:dyDescent="0.2">
      <c r="A92" s="96"/>
      <c r="B92" s="96"/>
      <c r="C92" s="96"/>
      <c r="D92" s="96"/>
      <c r="E92" s="96"/>
      <c r="F92" s="96"/>
      <c r="G92" s="96"/>
      <c r="H92" s="96"/>
      <c r="I92" s="96"/>
      <c r="K92" s="96"/>
    </row>
    <row r="93" spans="1:14" x14ac:dyDescent="0.2">
      <c r="A93" s="96"/>
      <c r="B93" s="96"/>
      <c r="C93" s="96"/>
      <c r="D93" s="96"/>
      <c r="E93" s="96"/>
      <c r="F93" s="96"/>
      <c r="G93" s="96"/>
      <c r="H93" s="96"/>
      <c r="I93" s="96"/>
      <c r="K93" s="96"/>
    </row>
    <row r="94" spans="1:14" x14ac:dyDescent="0.2">
      <c r="A94" s="96"/>
      <c r="B94" s="96"/>
      <c r="C94" s="96"/>
      <c r="D94" s="96"/>
      <c r="E94" s="96"/>
      <c r="F94" s="96"/>
      <c r="G94" s="96"/>
      <c r="H94" s="96"/>
      <c r="I94" s="96"/>
      <c r="K94" s="96"/>
    </row>
    <row r="95" spans="1:14" x14ac:dyDescent="0.2">
      <c r="A95" s="96"/>
      <c r="B95" s="96"/>
      <c r="C95" s="96"/>
      <c r="D95" s="96"/>
      <c r="E95" s="96"/>
      <c r="F95" s="96"/>
      <c r="G95" s="96"/>
      <c r="H95" s="96"/>
      <c r="I95" s="96"/>
      <c r="K95" s="96"/>
    </row>
    <row r="96" spans="1:14" x14ac:dyDescent="0.2">
      <c r="A96" s="96"/>
      <c r="B96" s="96"/>
      <c r="C96" s="96"/>
      <c r="D96" s="96"/>
      <c r="E96" s="96"/>
      <c r="F96" s="96"/>
      <c r="G96" s="96"/>
      <c r="H96" s="96"/>
      <c r="I96" s="96"/>
      <c r="K96" s="96"/>
    </row>
    <row r="97" spans="1:11" x14ac:dyDescent="0.2">
      <c r="A97" s="96"/>
      <c r="B97" s="96"/>
      <c r="C97" s="96"/>
      <c r="D97" s="96"/>
      <c r="E97" s="96"/>
      <c r="F97" s="96"/>
      <c r="G97" s="96"/>
      <c r="H97" s="96"/>
      <c r="I97" s="96"/>
      <c r="K97" s="96"/>
    </row>
    <row r="98" spans="1:11" x14ac:dyDescent="0.2">
      <c r="A98" s="96"/>
      <c r="B98" s="96"/>
      <c r="C98" s="96"/>
      <c r="D98" s="96"/>
      <c r="E98" s="96"/>
      <c r="F98" s="96"/>
      <c r="G98" s="96"/>
      <c r="H98" s="96"/>
      <c r="I98" s="96"/>
      <c r="K98" s="96"/>
    </row>
    <row r="99" spans="1:11" x14ac:dyDescent="0.2">
      <c r="A99" s="96"/>
      <c r="B99" s="96"/>
      <c r="C99" s="96"/>
      <c r="D99" s="96"/>
      <c r="E99" s="96"/>
      <c r="F99" s="96"/>
      <c r="G99" s="96"/>
      <c r="H99" s="96"/>
      <c r="I99" s="96"/>
      <c r="K99" s="96"/>
    </row>
    <row r="100" spans="1:11" x14ac:dyDescent="0.2">
      <c r="A100" s="96"/>
      <c r="B100" s="96"/>
      <c r="C100" s="96"/>
      <c r="D100" s="96"/>
      <c r="E100" s="96"/>
      <c r="F100" s="96"/>
      <c r="G100" s="96"/>
      <c r="H100" s="96"/>
      <c r="I100" s="96"/>
      <c r="K100" s="96"/>
    </row>
    <row r="101" spans="1:11" x14ac:dyDescent="0.2">
      <c r="A101" s="96"/>
      <c r="B101" s="96"/>
      <c r="C101" s="96"/>
      <c r="D101" s="96"/>
      <c r="E101" s="96"/>
      <c r="F101" s="96"/>
      <c r="G101" s="96"/>
      <c r="H101" s="96"/>
      <c r="I101" s="96"/>
      <c r="K101" s="96"/>
    </row>
    <row r="102" spans="1:11" x14ac:dyDescent="0.2">
      <c r="A102" s="96"/>
      <c r="B102" s="96"/>
      <c r="C102" s="96"/>
      <c r="D102" s="96"/>
      <c r="E102" s="96"/>
      <c r="F102" s="96"/>
      <c r="G102" s="96"/>
      <c r="H102" s="96"/>
      <c r="I102" s="96"/>
      <c r="K102" s="96"/>
    </row>
    <row r="103" spans="1:11" x14ac:dyDescent="0.2">
      <c r="A103" s="96"/>
      <c r="B103" s="96"/>
      <c r="C103" s="96"/>
      <c r="D103" s="96"/>
      <c r="E103" s="96"/>
      <c r="F103" s="96"/>
      <c r="G103" s="96"/>
      <c r="H103" s="96"/>
      <c r="I103" s="96"/>
      <c r="K103" s="96"/>
    </row>
    <row r="104" spans="1:11" x14ac:dyDescent="0.2">
      <c r="A104" s="96"/>
      <c r="B104" s="96"/>
      <c r="C104" s="96"/>
      <c r="D104" s="96"/>
      <c r="E104" s="96"/>
      <c r="F104" s="96"/>
      <c r="G104" s="96"/>
      <c r="H104" s="96"/>
      <c r="I104" s="96"/>
      <c r="K104" s="96"/>
    </row>
    <row r="105" spans="1:11" x14ac:dyDescent="0.2">
      <c r="A105" s="96"/>
      <c r="B105" s="96"/>
      <c r="C105" s="96"/>
      <c r="D105" s="96"/>
      <c r="E105" s="96"/>
      <c r="F105" s="96"/>
      <c r="G105" s="96"/>
      <c r="H105" s="96"/>
      <c r="I105" s="96"/>
      <c r="K105" s="96"/>
    </row>
    <row r="106" spans="1:11" x14ac:dyDescent="0.2">
      <c r="A106" s="96"/>
      <c r="B106" s="96"/>
      <c r="C106" s="96"/>
      <c r="D106" s="96"/>
      <c r="E106" s="96"/>
      <c r="F106" s="96"/>
      <c r="G106" s="96"/>
      <c r="H106" s="96"/>
      <c r="I106" s="96"/>
      <c r="K106" s="96"/>
    </row>
    <row r="107" spans="1:11" x14ac:dyDescent="0.2">
      <c r="A107" s="96"/>
      <c r="B107" s="96"/>
      <c r="C107" s="96"/>
      <c r="D107" s="96"/>
      <c r="E107" s="96"/>
      <c r="F107" s="96"/>
      <c r="G107" s="96"/>
      <c r="H107" s="96"/>
      <c r="I107" s="96"/>
      <c r="K107" s="96"/>
    </row>
    <row r="108" spans="1:11" x14ac:dyDescent="0.2">
      <c r="A108" s="96"/>
      <c r="B108" s="96"/>
      <c r="C108" s="96"/>
      <c r="D108" s="96"/>
      <c r="E108" s="96"/>
      <c r="F108" s="96"/>
      <c r="G108" s="96"/>
      <c r="H108" s="96"/>
      <c r="I108" s="96"/>
      <c r="K108" s="96"/>
    </row>
    <row r="109" spans="1:11" x14ac:dyDescent="0.2">
      <c r="A109" s="96"/>
      <c r="B109" s="96"/>
      <c r="C109" s="96"/>
      <c r="D109" s="96"/>
      <c r="E109" s="96"/>
      <c r="F109" s="96"/>
      <c r="G109" s="96"/>
      <c r="H109" s="96"/>
      <c r="I109" s="96"/>
      <c r="K109" s="96"/>
    </row>
    <row r="110" spans="1:11" x14ac:dyDescent="0.2">
      <c r="A110" s="96"/>
      <c r="B110" s="96"/>
      <c r="C110" s="96"/>
      <c r="D110" s="96"/>
      <c r="E110" s="96"/>
      <c r="F110" s="96"/>
      <c r="G110" s="96"/>
      <c r="H110" s="96"/>
      <c r="I110" s="96"/>
      <c r="K110" s="96"/>
    </row>
    <row r="111" spans="1:11" x14ac:dyDescent="0.2">
      <c r="A111" s="96"/>
      <c r="B111" s="96"/>
      <c r="C111" s="96"/>
      <c r="D111" s="96"/>
      <c r="E111" s="96"/>
      <c r="F111" s="96"/>
      <c r="G111" s="96"/>
      <c r="H111" s="96"/>
      <c r="I111" s="96"/>
      <c r="K111" s="96"/>
    </row>
    <row r="112" spans="1:11" x14ac:dyDescent="0.2">
      <c r="A112" s="96"/>
      <c r="B112" s="96"/>
      <c r="C112" s="96"/>
      <c r="D112" s="96"/>
      <c r="E112" s="96"/>
      <c r="F112" s="96"/>
      <c r="G112" s="96"/>
      <c r="H112" s="96"/>
      <c r="I112" s="96"/>
      <c r="K112" s="96"/>
    </row>
    <row r="113" spans="1:11" x14ac:dyDescent="0.2">
      <c r="A113" s="96"/>
      <c r="B113" s="96"/>
      <c r="C113" s="96"/>
      <c r="D113" s="96"/>
      <c r="E113" s="96"/>
      <c r="F113" s="96"/>
      <c r="G113" s="96"/>
      <c r="H113" s="96"/>
      <c r="I113" s="96"/>
      <c r="K113" s="96"/>
    </row>
    <row r="114" spans="1:11" x14ac:dyDescent="0.2">
      <c r="A114" s="96"/>
      <c r="B114" s="96"/>
      <c r="C114" s="96"/>
      <c r="D114" s="96"/>
      <c r="E114" s="96"/>
      <c r="F114" s="96"/>
      <c r="G114" s="96"/>
      <c r="H114" s="96"/>
      <c r="I114" s="96"/>
      <c r="K114" s="96"/>
    </row>
    <row r="115" spans="1:11" x14ac:dyDescent="0.2">
      <c r="A115" s="96"/>
      <c r="B115" s="96"/>
      <c r="C115" s="96"/>
      <c r="D115" s="96"/>
      <c r="E115" s="96"/>
      <c r="F115" s="96"/>
      <c r="G115" s="96"/>
      <c r="H115" s="96"/>
      <c r="I115" s="96"/>
      <c r="K115" s="96"/>
    </row>
    <row r="116" spans="1:11" x14ac:dyDescent="0.2">
      <c r="A116" s="96"/>
      <c r="B116" s="96"/>
      <c r="C116" s="96"/>
      <c r="D116" s="96"/>
      <c r="E116" s="96"/>
      <c r="F116" s="96"/>
      <c r="G116" s="96"/>
      <c r="H116" s="96"/>
      <c r="I116" s="96"/>
      <c r="K116" s="96"/>
    </row>
    <row r="117" spans="1:11" x14ac:dyDescent="0.2">
      <c r="A117" s="96"/>
      <c r="B117" s="96"/>
      <c r="C117" s="96"/>
      <c r="D117" s="96"/>
      <c r="E117" s="96"/>
      <c r="F117" s="96"/>
      <c r="G117" s="96"/>
      <c r="H117" s="96"/>
      <c r="I117" s="96"/>
      <c r="K117" s="96"/>
    </row>
    <row r="118" spans="1:11" x14ac:dyDescent="0.2">
      <c r="A118" s="96"/>
      <c r="B118" s="96"/>
      <c r="C118" s="96"/>
      <c r="D118" s="96"/>
      <c r="E118" s="96"/>
      <c r="F118" s="96"/>
      <c r="G118" s="96"/>
      <c r="H118" s="96"/>
      <c r="I118" s="96"/>
      <c r="K118" s="96"/>
    </row>
    <row r="119" spans="1:11" x14ac:dyDescent="0.2">
      <c r="C119" s="96"/>
      <c r="D119" s="96"/>
      <c r="E119" s="96"/>
      <c r="F119" s="96"/>
      <c r="G119" s="96"/>
      <c r="H119" s="96"/>
      <c r="I119" s="96"/>
    </row>
  </sheetData>
  <sheetProtection password="D13B" sheet="1" objects="1" scenarios="1" selectLockedCells="1"/>
  <mergeCells count="21">
    <mergeCell ref="H6:J6"/>
    <mergeCell ref="H7:J7"/>
    <mergeCell ref="H8:J8"/>
    <mergeCell ref="J14:J15"/>
    <mergeCell ref="F14:F15"/>
    <mergeCell ref="K14:K15"/>
    <mergeCell ref="E10:J10"/>
    <mergeCell ref="L14:L15"/>
    <mergeCell ref="K12:L12"/>
    <mergeCell ref="A12:I12"/>
    <mergeCell ref="I14:I15"/>
    <mergeCell ref="A14:B14"/>
    <mergeCell ref="C14:C15"/>
    <mergeCell ref="D14:D15"/>
    <mergeCell ref="E14:E15"/>
    <mergeCell ref="C53:D53"/>
    <mergeCell ref="C57:D57"/>
    <mergeCell ref="F55:H55"/>
    <mergeCell ref="F54:H54"/>
    <mergeCell ref="G14:G15"/>
    <mergeCell ref="H14:H15"/>
  </mergeCells>
  <phoneticPr fontId="2" type="noConversion"/>
  <printOptions horizontalCentered="1"/>
  <pageMargins left="0.2" right="0.2" top="0.28000000000000003" bottom="0.25" header="0.28000000000000003" footer="0"/>
  <pageSetup scale="70" orientation="portrait" r:id="rId1"/>
  <headerFooter alignWithMargins="0">
    <oddFooter>&amp;L&amp;8&amp;Z&amp;F, &amp;A&amp;R&amp;8&amp;D, &amp;T</oddFooter>
  </headerFooter>
  <ignoredErrors>
    <ignoredError sqref="H39 J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C50"/>
  <sheetViews>
    <sheetView topLeftCell="A4" workbookViewId="0">
      <selection activeCell="F24" sqref="F24"/>
    </sheetView>
  </sheetViews>
  <sheetFormatPr defaultRowHeight="12.75" x14ac:dyDescent="0.2"/>
  <cols>
    <col min="1" max="1" width="21.28515625" customWidth="1"/>
    <col min="2" max="2" width="1.28515625" customWidth="1"/>
    <col min="3" max="3" width="74" customWidth="1"/>
  </cols>
  <sheetData>
    <row r="1" spans="1:3" ht="24.75" customHeight="1" x14ac:dyDescent="0.35">
      <c r="A1" s="731" t="s">
        <v>1036</v>
      </c>
      <c r="B1" s="731"/>
      <c r="C1" s="731"/>
    </row>
    <row r="2" spans="1:3" ht="27.75" customHeight="1" x14ac:dyDescent="0.35">
      <c r="A2" s="731" t="s">
        <v>805</v>
      </c>
      <c r="B2" s="731"/>
      <c r="C2" s="731"/>
    </row>
    <row r="3" spans="1:3" ht="25.5" customHeight="1" x14ac:dyDescent="0.35">
      <c r="A3" s="731" t="s">
        <v>1009</v>
      </c>
      <c r="B3" s="731"/>
      <c r="C3" s="731"/>
    </row>
    <row r="4" spans="1:3" ht="25.5" x14ac:dyDescent="0.35">
      <c r="A4" s="731"/>
      <c r="B4" s="731"/>
      <c r="C4" s="731"/>
    </row>
    <row r="5" spans="1:3" ht="15.75" x14ac:dyDescent="0.25">
      <c r="A5" s="242" t="s">
        <v>1006</v>
      </c>
      <c r="B5" s="239"/>
    </row>
    <row r="6" spans="1:3" ht="15.75" x14ac:dyDescent="0.25">
      <c r="A6" s="242"/>
      <c r="B6" s="239"/>
    </row>
    <row r="7" spans="1:3" ht="15.75" x14ac:dyDescent="0.25">
      <c r="A7" s="243" t="s">
        <v>182</v>
      </c>
      <c r="B7" s="239"/>
      <c r="C7" s="68" t="s">
        <v>273</v>
      </c>
    </row>
    <row r="8" spans="1:3" ht="8.25" customHeight="1" x14ac:dyDescent="0.25">
      <c r="A8" s="239"/>
      <c r="B8" s="239"/>
      <c r="C8" s="68"/>
    </row>
    <row r="9" spans="1:3" ht="15.75" hidden="1" x14ac:dyDescent="0.25">
      <c r="A9" s="243" t="s">
        <v>182</v>
      </c>
      <c r="B9" s="239"/>
      <c r="C9" s="241" t="s">
        <v>1007</v>
      </c>
    </row>
    <row r="10" spans="1:3" ht="8.25" customHeight="1" x14ac:dyDescent="0.25">
      <c r="A10" s="239"/>
      <c r="B10" s="239"/>
      <c r="C10" s="68"/>
    </row>
    <row r="11" spans="1:3" ht="15.75" x14ac:dyDescent="0.25">
      <c r="A11" s="243">
        <v>1</v>
      </c>
      <c r="B11" s="94" t="s">
        <v>1004</v>
      </c>
      <c r="C11" s="68" t="s">
        <v>220</v>
      </c>
    </row>
    <row r="12" spans="1:3" ht="15.75" x14ac:dyDescent="0.25">
      <c r="A12" s="243" t="s">
        <v>461</v>
      </c>
      <c r="B12" s="94" t="s">
        <v>1004</v>
      </c>
      <c r="C12" s="68" t="s">
        <v>460</v>
      </c>
    </row>
    <row r="13" spans="1:3" ht="15.75" x14ac:dyDescent="0.25">
      <c r="A13" s="243">
        <v>2</v>
      </c>
      <c r="B13" s="94" t="s">
        <v>1004</v>
      </c>
      <c r="C13" s="68" t="s">
        <v>1008</v>
      </c>
    </row>
    <row r="14" spans="1:3" ht="15.75" x14ac:dyDescent="0.25">
      <c r="A14" s="243" t="s">
        <v>1005</v>
      </c>
      <c r="B14" s="94" t="s">
        <v>1004</v>
      </c>
      <c r="C14" s="68" t="s">
        <v>443</v>
      </c>
    </row>
    <row r="15" spans="1:3" ht="15.75" x14ac:dyDescent="0.25">
      <c r="A15" s="243">
        <v>3</v>
      </c>
      <c r="B15" s="94" t="s">
        <v>1004</v>
      </c>
      <c r="C15" s="68" t="s">
        <v>465</v>
      </c>
    </row>
    <row r="16" spans="1:3" ht="15.75" x14ac:dyDescent="0.25">
      <c r="A16" s="243" t="s">
        <v>1080</v>
      </c>
      <c r="B16" s="94" t="s">
        <v>1004</v>
      </c>
      <c r="C16" s="68" t="s">
        <v>588</v>
      </c>
    </row>
    <row r="17" spans="1:3" ht="15.75" x14ac:dyDescent="0.25">
      <c r="A17" s="243" t="s">
        <v>545</v>
      </c>
      <c r="B17" s="94" t="s">
        <v>1004</v>
      </c>
      <c r="C17" s="68" t="s">
        <v>1010</v>
      </c>
    </row>
    <row r="18" spans="1:3" ht="4.5" customHeight="1" x14ac:dyDescent="0.2">
      <c r="A18" s="269"/>
      <c r="B18" s="270"/>
      <c r="C18" s="268"/>
    </row>
    <row r="19" spans="1:3" ht="31.5" x14ac:dyDescent="0.2">
      <c r="A19" s="269">
        <v>6</v>
      </c>
      <c r="B19" s="270" t="s">
        <v>1004</v>
      </c>
      <c r="C19" s="268" t="s">
        <v>467</v>
      </c>
    </row>
    <row r="20" spans="1:3" ht="4.5" customHeight="1" x14ac:dyDescent="0.2">
      <c r="A20" s="269"/>
      <c r="B20" s="270"/>
      <c r="C20" s="268"/>
    </row>
    <row r="21" spans="1:3" ht="15.75" x14ac:dyDescent="0.25">
      <c r="A21" s="243">
        <v>7</v>
      </c>
      <c r="B21" s="94" t="s">
        <v>1004</v>
      </c>
      <c r="C21" s="68" t="s">
        <v>1003</v>
      </c>
    </row>
    <row r="22" spans="1:3" ht="15.75" x14ac:dyDescent="0.25">
      <c r="A22" s="243">
        <v>8</v>
      </c>
      <c r="B22" s="94" t="s">
        <v>1004</v>
      </c>
      <c r="C22" s="68" t="s">
        <v>1001</v>
      </c>
    </row>
    <row r="23" spans="1:3" ht="4.5" customHeight="1" x14ac:dyDescent="0.2">
      <c r="A23" s="269"/>
      <c r="B23" s="270"/>
      <c r="C23" s="268"/>
    </row>
    <row r="24" spans="1:3" ht="31.5" x14ac:dyDescent="0.2">
      <c r="A24" s="269">
        <v>9</v>
      </c>
      <c r="B24" s="270" t="s">
        <v>1004</v>
      </c>
      <c r="C24" s="271" t="s">
        <v>544</v>
      </c>
    </row>
    <row r="25" spans="1:3" ht="4.5" customHeight="1" x14ac:dyDescent="0.2">
      <c r="A25" s="269"/>
      <c r="B25" s="270"/>
      <c r="C25" s="268"/>
    </row>
    <row r="26" spans="1:3" ht="31.5" x14ac:dyDescent="0.2">
      <c r="A26" s="269">
        <v>10</v>
      </c>
      <c r="B26" s="270" t="s">
        <v>1004</v>
      </c>
      <c r="C26" s="271" t="s">
        <v>543</v>
      </c>
    </row>
    <row r="27" spans="1:3" ht="4.5" customHeight="1" x14ac:dyDescent="0.2">
      <c r="A27" s="269"/>
      <c r="B27" s="270"/>
      <c r="C27" s="268"/>
    </row>
    <row r="28" spans="1:3" ht="31.5" x14ac:dyDescent="0.2">
      <c r="A28" s="269">
        <v>11</v>
      </c>
      <c r="B28" s="270" t="s">
        <v>1004</v>
      </c>
      <c r="C28" s="268" t="s">
        <v>582</v>
      </c>
    </row>
    <row r="29" spans="1:3" ht="4.5" customHeight="1" x14ac:dyDescent="0.2">
      <c r="A29" s="269"/>
      <c r="B29" s="270"/>
      <c r="C29" s="268"/>
    </row>
    <row r="30" spans="1:3" ht="15.75" x14ac:dyDescent="0.25">
      <c r="A30" s="243">
        <v>12</v>
      </c>
      <c r="B30" s="94" t="s">
        <v>1004</v>
      </c>
      <c r="C30" s="68" t="s">
        <v>583</v>
      </c>
    </row>
    <row r="31" spans="1:3" ht="15.75" x14ac:dyDescent="0.25">
      <c r="A31" s="243">
        <v>13</v>
      </c>
      <c r="B31" s="94" t="s">
        <v>1004</v>
      </c>
      <c r="C31" s="68" t="s">
        <v>584</v>
      </c>
    </row>
    <row r="32" spans="1:3" ht="23.25" customHeight="1" x14ac:dyDescent="0.3">
      <c r="A32" s="728" t="s">
        <v>241</v>
      </c>
      <c r="B32" s="729"/>
      <c r="C32" s="730"/>
    </row>
    <row r="33" spans="1:3" ht="6.75" customHeight="1" x14ac:dyDescent="0.3">
      <c r="A33" s="431"/>
      <c r="B33" s="431"/>
      <c r="C33" s="431"/>
    </row>
    <row r="34" spans="1:3" ht="15.75" x14ac:dyDescent="0.25">
      <c r="A34" s="243">
        <v>14</v>
      </c>
      <c r="B34" s="94" t="s">
        <v>1004</v>
      </c>
      <c r="C34" s="68" t="s">
        <v>1001</v>
      </c>
    </row>
    <row r="35" spans="1:3" ht="18" customHeight="1" x14ac:dyDescent="0.25">
      <c r="A35" s="243">
        <v>15</v>
      </c>
      <c r="B35" s="94" t="s">
        <v>1004</v>
      </c>
      <c r="C35" s="68" t="s">
        <v>1001</v>
      </c>
    </row>
    <row r="36" spans="1:3" ht="4.5" customHeight="1" x14ac:dyDescent="0.2">
      <c r="A36" s="269"/>
      <c r="B36" s="270"/>
      <c r="C36" s="268"/>
    </row>
    <row r="37" spans="1:3" ht="31.5" x14ac:dyDescent="0.2">
      <c r="A37" s="367">
        <v>16</v>
      </c>
      <c r="B37" s="368" t="s">
        <v>1004</v>
      </c>
      <c r="C37" s="369" t="s">
        <v>547</v>
      </c>
    </row>
    <row r="38" spans="1:3" ht="33.75" customHeight="1" x14ac:dyDescent="0.2">
      <c r="A38" s="269">
        <v>17</v>
      </c>
      <c r="B38" s="270" t="s">
        <v>1004</v>
      </c>
      <c r="C38" s="268" t="s">
        <v>585</v>
      </c>
    </row>
    <row r="39" spans="1:3" ht="15.75" x14ac:dyDescent="0.25">
      <c r="A39" s="243">
        <v>18</v>
      </c>
      <c r="B39" s="94" t="s">
        <v>1004</v>
      </c>
      <c r="C39" s="68" t="s">
        <v>586</v>
      </c>
    </row>
    <row r="40" spans="1:3" ht="15.75" x14ac:dyDescent="0.25">
      <c r="A40" s="243" t="s">
        <v>1081</v>
      </c>
      <c r="B40" s="94" t="s">
        <v>1004</v>
      </c>
      <c r="C40" s="68" t="s">
        <v>357</v>
      </c>
    </row>
    <row r="41" spans="1:3" ht="15.75" x14ac:dyDescent="0.25">
      <c r="A41" s="243">
        <v>20</v>
      </c>
      <c r="B41" s="94" t="s">
        <v>1004</v>
      </c>
      <c r="C41" s="68" t="s">
        <v>358</v>
      </c>
    </row>
    <row r="42" spans="1:3" ht="15.75" x14ac:dyDescent="0.25">
      <c r="A42" s="243">
        <v>21</v>
      </c>
      <c r="B42" s="94" t="s">
        <v>1004</v>
      </c>
      <c r="C42" s="68" t="s">
        <v>359</v>
      </c>
    </row>
    <row r="43" spans="1:3" ht="15.75" x14ac:dyDescent="0.25">
      <c r="A43" s="240"/>
      <c r="B43" s="240"/>
      <c r="C43" s="68"/>
    </row>
    <row r="44" spans="1:3" ht="15.75" x14ac:dyDescent="0.25">
      <c r="A44" s="240"/>
      <c r="B44" s="240"/>
      <c r="C44" s="68"/>
    </row>
    <row r="45" spans="1:3" ht="15.75" x14ac:dyDescent="0.25">
      <c r="A45" s="240"/>
      <c r="B45" s="240"/>
      <c r="C45" s="68"/>
    </row>
    <row r="46" spans="1:3" ht="15.75" x14ac:dyDescent="0.25">
      <c r="A46" s="240"/>
      <c r="B46" s="240"/>
      <c r="C46" s="68"/>
    </row>
    <row r="47" spans="1:3" ht="15.75" x14ac:dyDescent="0.25">
      <c r="A47" s="240"/>
      <c r="B47" s="240"/>
      <c r="C47" s="68"/>
    </row>
    <row r="48" spans="1:3" ht="15.75" x14ac:dyDescent="0.25">
      <c r="A48" s="240"/>
      <c r="B48" s="240"/>
      <c r="C48" s="68"/>
    </row>
    <row r="49" spans="1:3" ht="15.75" x14ac:dyDescent="0.25">
      <c r="A49" s="240"/>
      <c r="B49" s="240"/>
      <c r="C49" s="68"/>
    </row>
    <row r="50" spans="1:3" ht="15.75" x14ac:dyDescent="0.25">
      <c r="C50" s="68"/>
    </row>
  </sheetData>
  <sheetProtection password="D13B" sheet="1" objects="1" scenarios="1"/>
  <mergeCells count="5">
    <mergeCell ref="A32:C32"/>
    <mergeCell ref="A1:C1"/>
    <mergeCell ref="A2:C2"/>
    <mergeCell ref="A3:C3"/>
    <mergeCell ref="A4:C4"/>
  </mergeCells>
  <phoneticPr fontId="2" type="noConversion"/>
  <printOptions horizontalCentered="1" verticalCentered="1"/>
  <pageMargins left="0.63" right="0.24" top="0.17" bottom="0.55000000000000004" header="0.16" footer="0.17"/>
  <pageSetup scale="89" orientation="portrait" r:id="rId1"/>
  <headerFooter alignWithMargins="0">
    <oddFooter>&amp;R&amp;"Times New Roman,Bold"&amp;12Version: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7" tint="0.39997558519241921"/>
  </sheetPr>
  <dimension ref="A1:V162"/>
  <sheetViews>
    <sheetView topLeftCell="A10" zoomScaleNormal="100" zoomScaleSheetLayoutView="100" workbookViewId="0">
      <selection activeCell="C42" sqref="C42"/>
    </sheetView>
  </sheetViews>
  <sheetFormatPr defaultRowHeight="12.75" x14ac:dyDescent="0.2"/>
  <cols>
    <col min="1" max="1" width="6.140625" style="70" customWidth="1"/>
    <col min="2" max="2" width="7" style="70" customWidth="1"/>
    <col min="3" max="3" width="8.5703125" style="75" customWidth="1"/>
    <col min="4" max="4" width="31.85546875" style="70" customWidth="1"/>
    <col min="5" max="5" width="13" style="70" customWidth="1"/>
    <col min="6" max="6" width="12.42578125" style="70" customWidth="1"/>
    <col min="7" max="7" width="14.42578125" style="70" customWidth="1"/>
    <col min="8" max="8" width="6.28515625" style="75" customWidth="1"/>
    <col min="9" max="9" width="11" style="70" customWidth="1"/>
    <col min="10" max="10" width="11.140625" style="70" customWidth="1"/>
    <col min="11" max="16384" width="9.140625" style="70"/>
  </cols>
  <sheetData>
    <row r="1" spans="1:11" s="167" customFormat="1" ht="15" customHeight="1" x14ac:dyDescent="0.3">
      <c r="A1" s="50" t="s">
        <v>1036</v>
      </c>
      <c r="B1" s="142"/>
      <c r="C1" s="142"/>
      <c r="D1" s="142"/>
      <c r="E1" s="142"/>
      <c r="F1" s="142"/>
      <c r="H1" s="149" t="s">
        <v>170</v>
      </c>
      <c r="I1" s="96"/>
      <c r="J1" s="96"/>
      <c r="K1" s="96"/>
    </row>
    <row r="2" spans="1:11" s="167" customFormat="1" ht="15" customHeight="1" x14ac:dyDescent="0.3">
      <c r="A2" s="50" t="s">
        <v>805</v>
      </c>
      <c r="B2" s="142"/>
      <c r="C2" s="142"/>
      <c r="D2" s="142"/>
      <c r="E2" s="142"/>
      <c r="F2" s="142"/>
      <c r="G2" s="142"/>
      <c r="H2" s="149" t="s">
        <v>143</v>
      </c>
      <c r="I2" s="96"/>
      <c r="J2" s="96"/>
      <c r="K2" s="96"/>
    </row>
    <row r="3" spans="1:11" s="167" customFormat="1" ht="15" customHeight="1" x14ac:dyDescent="0.3">
      <c r="A3" s="50" t="s">
        <v>433</v>
      </c>
      <c r="B3" s="142"/>
      <c r="C3" s="142"/>
      <c r="D3" s="142"/>
      <c r="E3" s="142"/>
      <c r="F3" s="142"/>
      <c r="G3" s="142"/>
      <c r="H3" s="159"/>
      <c r="I3" s="96"/>
      <c r="J3" s="96"/>
      <c r="K3" s="96"/>
    </row>
    <row r="4" spans="1:11" s="167" customFormat="1" ht="15" customHeight="1" x14ac:dyDescent="0.25">
      <c r="A4" s="50" t="s">
        <v>324</v>
      </c>
      <c r="B4" s="159"/>
      <c r="C4" s="159"/>
      <c r="D4" s="159"/>
      <c r="E4" s="159"/>
      <c r="F4" s="159"/>
      <c r="G4" s="159"/>
      <c r="H4" s="159"/>
      <c r="I4" s="96"/>
      <c r="J4" s="96"/>
      <c r="K4" s="96"/>
    </row>
    <row r="5" spans="1:11" ht="15" customHeight="1" x14ac:dyDescent="0.25">
      <c r="A5" s="50" t="s">
        <v>431</v>
      </c>
      <c r="B5" s="159"/>
      <c r="C5" s="159"/>
      <c r="D5" s="159"/>
      <c r="E5" s="159"/>
      <c r="F5" s="159"/>
      <c r="G5" s="159"/>
      <c r="H5" s="159"/>
      <c r="I5" s="96"/>
      <c r="J5" s="96"/>
      <c r="K5" s="96"/>
    </row>
    <row r="6" spans="1:11" ht="18.75" customHeight="1" x14ac:dyDescent="0.2">
      <c r="A6" s="96"/>
      <c r="B6" s="181"/>
      <c r="C6" s="159"/>
      <c r="D6" s="96"/>
      <c r="E6" s="96"/>
      <c r="F6" s="143" t="s">
        <v>221</v>
      </c>
      <c r="G6" s="794">
        <f>'1 Provider Data'!$B$5</f>
        <v>0</v>
      </c>
      <c r="H6" s="794"/>
      <c r="I6" s="96"/>
      <c r="J6" s="96"/>
      <c r="K6" s="96"/>
    </row>
    <row r="7" spans="1:11" s="89" customFormat="1" ht="16.5" customHeight="1" x14ac:dyDescent="0.2">
      <c r="A7" s="96"/>
      <c r="B7" s="96"/>
      <c r="C7" s="159"/>
      <c r="D7" s="96"/>
      <c r="E7" s="96"/>
      <c r="F7" s="143" t="s">
        <v>1034</v>
      </c>
      <c r="G7" s="794">
        <f>+'1 Provider Data'!$B$12</f>
        <v>0</v>
      </c>
      <c r="H7" s="794"/>
      <c r="I7" s="96"/>
      <c r="J7" s="96"/>
      <c r="K7" s="96"/>
    </row>
    <row r="8" spans="1:11" s="89" customFormat="1" ht="16.5" customHeight="1" x14ac:dyDescent="0.2">
      <c r="A8" s="96"/>
      <c r="B8" s="96"/>
      <c r="C8" s="159"/>
      <c r="D8" s="96"/>
      <c r="F8" s="143" t="s">
        <v>222</v>
      </c>
      <c r="G8" s="798">
        <f>'1 Provider Data'!$B$7</f>
        <v>41455</v>
      </c>
      <c r="H8" s="798"/>
      <c r="I8" s="96"/>
      <c r="J8" s="96"/>
      <c r="K8" s="96"/>
    </row>
    <row r="9" spans="1:11" s="89" customFormat="1" ht="16.5" customHeight="1" thickBot="1" x14ac:dyDescent="0.25">
      <c r="A9" s="96"/>
      <c r="B9" s="96"/>
      <c r="C9" s="159"/>
      <c r="D9" s="96"/>
      <c r="E9" s="96"/>
      <c r="F9" s="96"/>
      <c r="G9" s="96"/>
      <c r="H9" s="96"/>
      <c r="I9" s="96"/>
      <c r="J9" s="96"/>
      <c r="K9" s="96"/>
    </row>
    <row r="10" spans="1:11" s="89" customFormat="1" ht="15.75" customHeight="1" thickBot="1" x14ac:dyDescent="0.3">
      <c r="A10" s="96"/>
      <c r="B10" s="96"/>
      <c r="C10" s="159"/>
      <c r="D10" s="96"/>
      <c r="E10" s="838" t="s">
        <v>560</v>
      </c>
      <c r="F10" s="839"/>
      <c r="G10" s="839"/>
      <c r="H10" s="839"/>
      <c r="I10" s="840"/>
      <c r="J10" s="96"/>
      <c r="K10" s="96"/>
    </row>
    <row r="11" spans="1:11" s="89" customFormat="1" ht="15.75" customHeight="1" thickBot="1" x14ac:dyDescent="0.25">
      <c r="A11" s="96"/>
      <c r="B11" s="96"/>
      <c r="C11" s="159"/>
      <c r="D11" s="96"/>
      <c r="E11" s="96"/>
      <c r="F11" s="96"/>
      <c r="G11" s="96"/>
      <c r="H11" s="96"/>
      <c r="I11" s="96"/>
      <c r="J11" s="96"/>
      <c r="K11" s="96"/>
    </row>
    <row r="12" spans="1:11" s="89" customFormat="1" ht="15.75" customHeight="1" thickBot="1" x14ac:dyDescent="0.3">
      <c r="A12" s="816" t="s">
        <v>327</v>
      </c>
      <c r="B12" s="817"/>
      <c r="C12" s="817"/>
      <c r="D12" s="817"/>
      <c r="E12" s="817"/>
      <c r="F12" s="817"/>
      <c r="G12" s="818"/>
      <c r="H12" s="159"/>
      <c r="I12" s="814" t="s">
        <v>879</v>
      </c>
      <c r="J12" s="815"/>
      <c r="K12" s="96"/>
    </row>
    <row r="13" spans="1:11" ht="17.25" customHeight="1" thickBot="1" x14ac:dyDescent="0.25">
      <c r="A13" s="145" t="s">
        <v>845</v>
      </c>
      <c r="B13" s="145" t="s">
        <v>846</v>
      </c>
      <c r="C13" s="145" t="s">
        <v>847</v>
      </c>
      <c r="D13" s="145" t="s">
        <v>848</v>
      </c>
      <c r="E13" s="145" t="s">
        <v>849</v>
      </c>
      <c r="F13" s="145" t="s">
        <v>844</v>
      </c>
      <c r="G13" s="145" t="s">
        <v>843</v>
      </c>
      <c r="H13" s="145"/>
      <c r="I13" s="145" t="s">
        <v>123</v>
      </c>
      <c r="J13" s="145" t="s">
        <v>124</v>
      </c>
      <c r="K13" s="96"/>
    </row>
    <row r="14" spans="1:11" ht="100.5" customHeight="1" thickBot="1" x14ac:dyDescent="0.25">
      <c r="A14" s="843" t="s">
        <v>852</v>
      </c>
      <c r="B14" s="844"/>
      <c r="C14" s="842" t="s">
        <v>856</v>
      </c>
      <c r="D14" s="845" t="s">
        <v>325</v>
      </c>
      <c r="E14" s="847" t="s">
        <v>25</v>
      </c>
      <c r="F14" s="849" t="s">
        <v>1117</v>
      </c>
      <c r="G14" s="806" t="s">
        <v>329</v>
      </c>
      <c r="H14" s="836" t="s">
        <v>31</v>
      </c>
      <c r="I14" s="809" t="s">
        <v>892</v>
      </c>
      <c r="J14" s="809" t="s">
        <v>893</v>
      </c>
      <c r="K14" s="96"/>
    </row>
    <row r="15" spans="1:11" ht="34.5" customHeight="1" thickBot="1" x14ac:dyDescent="0.25">
      <c r="A15" s="655" t="s">
        <v>189</v>
      </c>
      <c r="B15" s="655" t="s">
        <v>53</v>
      </c>
      <c r="C15" s="822"/>
      <c r="D15" s="846"/>
      <c r="E15" s="848"/>
      <c r="F15" s="850"/>
      <c r="G15" s="807"/>
      <c r="H15" s="837"/>
      <c r="I15" s="835"/>
      <c r="J15" s="810"/>
      <c r="K15" s="96"/>
    </row>
    <row r="16" spans="1:11" ht="15" customHeight="1" x14ac:dyDescent="0.2">
      <c r="A16" s="182">
        <v>407</v>
      </c>
      <c r="B16" s="183">
        <v>600</v>
      </c>
      <c r="C16" s="308" t="str">
        <f>'4 SBCH Chart of Exp Codes'!A125</f>
        <v>OSM-010</v>
      </c>
      <c r="D16" s="364" t="str">
        <f>'4 SBCH Chart of Exp Codes'!B125</f>
        <v>Social Worker</v>
      </c>
      <c r="E16" s="645"/>
      <c r="F16" s="363">
        <f>'6 DSP Time Study Summary'!$E$29</f>
        <v>0.34837643203878388</v>
      </c>
      <c r="G16" s="616">
        <f>E16*F16</f>
        <v>0</v>
      </c>
      <c r="H16" s="148">
        <v>1</v>
      </c>
      <c r="I16" s="677"/>
      <c r="J16" s="685">
        <f>I16*F16</f>
        <v>0</v>
      </c>
      <c r="K16" s="96"/>
    </row>
    <row r="17" spans="1:11" ht="15" customHeight="1" x14ac:dyDescent="0.2">
      <c r="A17" s="184">
        <v>407</v>
      </c>
      <c r="B17" s="185">
        <v>600</v>
      </c>
      <c r="C17" s="308" t="str">
        <f>'4 SBCH Chart of Exp Codes'!A126</f>
        <v>OSM-020</v>
      </c>
      <c r="D17" s="364" t="str">
        <f>'4 SBCH Chart of Exp Codes'!B126</f>
        <v>Audiologist</v>
      </c>
      <c r="E17" s="640"/>
      <c r="F17" s="363">
        <f>'6 DSP Time Study Summary'!$E$29</f>
        <v>0.34837643203878388</v>
      </c>
      <c r="G17" s="578">
        <f t="shared" ref="G17:G41" si="0">E17*F17</f>
        <v>0</v>
      </c>
      <c r="H17" s="148">
        <f>H16+1</f>
        <v>2</v>
      </c>
      <c r="I17" s="656"/>
      <c r="J17" s="685">
        <f t="shared" ref="J17:J28" si="1">I17*F17</f>
        <v>0</v>
      </c>
      <c r="K17" s="96"/>
    </row>
    <row r="18" spans="1:11" ht="15" customHeight="1" x14ac:dyDescent="0.2">
      <c r="A18" s="184">
        <v>407</v>
      </c>
      <c r="B18" s="185">
        <v>600</v>
      </c>
      <c r="C18" s="308" t="str">
        <f>'4 SBCH Chart of Exp Codes'!A127</f>
        <v>OSM-021</v>
      </c>
      <c r="D18" s="364" t="str">
        <f>'4 SBCH Chart of Exp Codes'!B127</f>
        <v>Audiologist's  Assistant</v>
      </c>
      <c r="E18" s="640"/>
      <c r="F18" s="363">
        <f>'6 DSP Time Study Summary'!$E$29</f>
        <v>0.34837643203878388</v>
      </c>
      <c r="G18" s="578">
        <f t="shared" si="0"/>
        <v>0</v>
      </c>
      <c r="H18" s="148">
        <f t="shared" ref="H18:H57" si="2">H17+1</f>
        <v>3</v>
      </c>
      <c r="I18" s="656"/>
      <c r="J18" s="685">
        <f t="shared" si="1"/>
        <v>0</v>
      </c>
      <c r="K18" s="96"/>
    </row>
    <row r="19" spans="1:11" ht="15" customHeight="1" x14ac:dyDescent="0.2">
      <c r="A19" s="184">
        <v>407</v>
      </c>
      <c r="B19" s="185">
        <v>600</v>
      </c>
      <c r="C19" s="308" t="str">
        <f>'4 SBCH Chart of Exp Codes'!A128</f>
        <v>OSM-022</v>
      </c>
      <c r="D19" s="364" t="str">
        <f>'4 SBCH Chart of Exp Codes'!B128</f>
        <v>Hearing Instrument Specialist</v>
      </c>
      <c r="E19" s="640"/>
      <c r="F19" s="363">
        <f>'6 DSP Time Study Summary'!$E$29</f>
        <v>0.34837643203878388</v>
      </c>
      <c r="G19" s="578">
        <f t="shared" si="0"/>
        <v>0</v>
      </c>
      <c r="H19" s="148">
        <f t="shared" si="2"/>
        <v>4</v>
      </c>
      <c r="I19" s="656"/>
      <c r="J19" s="685">
        <f t="shared" si="1"/>
        <v>0</v>
      </c>
      <c r="K19" s="96"/>
    </row>
    <row r="20" spans="1:11" ht="15" customHeight="1" x14ac:dyDescent="0.2">
      <c r="A20" s="184">
        <v>407</v>
      </c>
      <c r="B20" s="185">
        <v>600</v>
      </c>
      <c r="C20" s="308" t="str">
        <f>'4 SBCH Chart of Exp Codes'!A129</f>
        <v>OSM-030</v>
      </c>
      <c r="D20" s="364" t="str">
        <f>'4 SBCH Chart of Exp Codes'!B129</f>
        <v>Psychologist</v>
      </c>
      <c r="E20" s="640"/>
      <c r="F20" s="363">
        <f>'6 DSP Time Study Summary'!$E$29</f>
        <v>0.34837643203878388</v>
      </c>
      <c r="G20" s="578">
        <f t="shared" si="0"/>
        <v>0</v>
      </c>
      <c r="H20" s="148">
        <f t="shared" si="2"/>
        <v>5</v>
      </c>
      <c r="I20" s="656"/>
      <c r="J20" s="685">
        <f t="shared" si="1"/>
        <v>0</v>
      </c>
      <c r="K20" s="96"/>
    </row>
    <row r="21" spans="1:11" ht="15" customHeight="1" x14ac:dyDescent="0.2">
      <c r="A21" s="184">
        <v>407</v>
      </c>
      <c r="B21" s="185">
        <v>600</v>
      </c>
      <c r="C21" s="308" t="str">
        <f>'4 SBCH Chart of Exp Codes'!A130</f>
        <v>OSM-031</v>
      </c>
      <c r="D21" s="364" t="str">
        <f>'4 SBCH Chart of Exp Codes'!B130</f>
        <v xml:space="preserve">Marital and family therapists, DPH licensed </v>
      </c>
      <c r="E21" s="640"/>
      <c r="F21" s="363">
        <f>'6 DSP Time Study Summary'!$E$29</f>
        <v>0.34837643203878388</v>
      </c>
      <c r="G21" s="578">
        <f t="shared" si="0"/>
        <v>0</v>
      </c>
      <c r="H21" s="148">
        <f t="shared" si="2"/>
        <v>6</v>
      </c>
      <c r="I21" s="656"/>
      <c r="J21" s="685">
        <f t="shared" si="1"/>
        <v>0</v>
      </c>
      <c r="K21" s="96"/>
    </row>
    <row r="22" spans="1:11" ht="15" customHeight="1" x14ac:dyDescent="0.2">
      <c r="A22" s="184">
        <v>407</v>
      </c>
      <c r="B22" s="185">
        <v>600</v>
      </c>
      <c r="C22" s="308" t="str">
        <f>'4 SBCH Chart of Exp Codes'!A131</f>
        <v>OSM-040</v>
      </c>
      <c r="D22" s="364" t="str">
        <f>'4 SBCH Chart of Exp Codes'!B131</f>
        <v>Respiratory Therapist</v>
      </c>
      <c r="E22" s="640"/>
      <c r="F22" s="363">
        <f>'6 DSP Time Study Summary'!$E$29</f>
        <v>0.34837643203878388</v>
      </c>
      <c r="G22" s="578">
        <f t="shared" si="0"/>
        <v>0</v>
      </c>
      <c r="H22" s="148">
        <f t="shared" si="2"/>
        <v>7</v>
      </c>
      <c r="I22" s="656"/>
      <c r="J22" s="685">
        <f t="shared" si="1"/>
        <v>0</v>
      </c>
      <c r="K22" s="96"/>
    </row>
    <row r="23" spans="1:11" ht="14.25" customHeight="1" x14ac:dyDescent="0.2">
      <c r="A23" s="184">
        <v>407</v>
      </c>
      <c r="B23" s="185">
        <v>600</v>
      </c>
      <c r="C23" s="308" t="str">
        <f>'4 SBCH Chart of Exp Codes'!A132</f>
        <v>OSM-050</v>
      </c>
      <c r="D23" s="364" t="str">
        <f>'4 SBCH Chart of Exp Codes'!B132</f>
        <v>Physical Therapist</v>
      </c>
      <c r="E23" s="640"/>
      <c r="F23" s="363">
        <f>'6 DSP Time Study Summary'!$E$29</f>
        <v>0.34837643203878388</v>
      </c>
      <c r="G23" s="578">
        <f t="shared" si="0"/>
        <v>0</v>
      </c>
      <c r="H23" s="148">
        <f t="shared" si="2"/>
        <v>8</v>
      </c>
      <c r="I23" s="656"/>
      <c r="J23" s="685">
        <f t="shared" si="1"/>
        <v>0</v>
      </c>
      <c r="K23" s="96"/>
    </row>
    <row r="24" spans="1:11" ht="14.25" customHeight="1" x14ac:dyDescent="0.2">
      <c r="A24" s="184">
        <v>407</v>
      </c>
      <c r="B24" s="185">
        <v>600</v>
      </c>
      <c r="C24" s="308" t="str">
        <f>'4 SBCH Chart of Exp Codes'!A133</f>
        <v>OSM-051</v>
      </c>
      <c r="D24" s="364" t="str">
        <f>'4 SBCH Chart of Exp Codes'!B133</f>
        <v>Physical Therapy Assistant</v>
      </c>
      <c r="E24" s="640"/>
      <c r="F24" s="363">
        <f>'6 DSP Time Study Summary'!$E$29</f>
        <v>0.34837643203878388</v>
      </c>
      <c r="G24" s="578">
        <f t="shared" si="0"/>
        <v>0</v>
      </c>
      <c r="H24" s="148">
        <f t="shared" si="2"/>
        <v>9</v>
      </c>
      <c r="I24" s="656"/>
      <c r="J24" s="685">
        <f t="shared" si="1"/>
        <v>0</v>
      </c>
      <c r="K24" s="96"/>
    </row>
    <row r="25" spans="1:11" ht="14.25" customHeight="1" x14ac:dyDescent="0.2">
      <c r="A25" s="184">
        <v>407</v>
      </c>
      <c r="B25" s="185">
        <v>600</v>
      </c>
      <c r="C25" s="308" t="str">
        <f>'4 SBCH Chart of Exp Codes'!A134</f>
        <v>OSM-060</v>
      </c>
      <c r="D25" s="364" t="str">
        <f>'4 SBCH Chart of Exp Codes'!B134</f>
        <v>Speech-Language Pathology Therapist</v>
      </c>
      <c r="E25" s="640"/>
      <c r="F25" s="363">
        <f>'6 DSP Time Study Summary'!$E$29</f>
        <v>0.34837643203878388</v>
      </c>
      <c r="G25" s="578">
        <f t="shared" si="0"/>
        <v>0</v>
      </c>
      <c r="H25" s="148">
        <f t="shared" si="2"/>
        <v>10</v>
      </c>
      <c r="I25" s="656"/>
      <c r="J25" s="685">
        <f t="shared" si="1"/>
        <v>0</v>
      </c>
      <c r="K25" s="96"/>
    </row>
    <row r="26" spans="1:11" ht="15" customHeight="1" x14ac:dyDescent="0.2">
      <c r="A26" s="184">
        <v>407</v>
      </c>
      <c r="B26" s="185">
        <v>600</v>
      </c>
      <c r="C26" s="308" t="str">
        <f>'4 SBCH Chart of Exp Codes'!A135</f>
        <v>OSM-061</v>
      </c>
      <c r="D26" s="364" t="str">
        <f>'4 SBCH Chart of Exp Codes'!B135</f>
        <v>Speech-Language Pathology Assistant</v>
      </c>
      <c r="E26" s="640"/>
      <c r="F26" s="363">
        <f>'6 DSP Time Study Summary'!$E$29</f>
        <v>0.34837643203878388</v>
      </c>
      <c r="G26" s="578">
        <f t="shared" si="0"/>
        <v>0</v>
      </c>
      <c r="H26" s="148">
        <f t="shared" si="2"/>
        <v>11</v>
      </c>
      <c r="I26" s="656"/>
      <c r="J26" s="685">
        <f t="shared" si="1"/>
        <v>0</v>
      </c>
      <c r="K26" s="96"/>
    </row>
    <row r="27" spans="1:11" ht="15" customHeight="1" x14ac:dyDescent="0.2">
      <c r="A27" s="184">
        <v>407</v>
      </c>
      <c r="B27" s="185">
        <v>600</v>
      </c>
      <c r="C27" s="308" t="str">
        <f>'4 SBCH Chart of Exp Codes'!A136</f>
        <v>OSM-070</v>
      </c>
      <c r="D27" s="364" t="str">
        <f>'4 SBCH Chart of Exp Codes'!B136</f>
        <v>Nurse-APRN</v>
      </c>
      <c r="E27" s="640"/>
      <c r="F27" s="363">
        <f>'6 DSP Time Study Summary'!$E$29</f>
        <v>0.34837643203878388</v>
      </c>
      <c r="G27" s="578">
        <f t="shared" si="0"/>
        <v>0</v>
      </c>
      <c r="H27" s="148">
        <f t="shared" si="2"/>
        <v>12</v>
      </c>
      <c r="I27" s="656"/>
      <c r="J27" s="685">
        <f t="shared" si="1"/>
        <v>0</v>
      </c>
      <c r="K27" s="96"/>
    </row>
    <row r="28" spans="1:11" ht="15" customHeight="1" x14ac:dyDescent="0.2">
      <c r="A28" s="184">
        <v>407</v>
      </c>
      <c r="B28" s="185">
        <v>600</v>
      </c>
      <c r="C28" s="308" t="str">
        <f>'4 SBCH Chart of Exp Codes'!A137</f>
        <v>OSM-071</v>
      </c>
      <c r="D28" s="364" t="str">
        <f>'4 SBCH Chart of Exp Codes'!B137</f>
        <v>Nurse-RN</v>
      </c>
      <c r="E28" s="640"/>
      <c r="F28" s="363">
        <f>'6 DSP Time Study Summary'!$E$29</f>
        <v>0.34837643203878388</v>
      </c>
      <c r="G28" s="578">
        <f t="shared" si="0"/>
        <v>0</v>
      </c>
      <c r="H28" s="148">
        <f t="shared" si="2"/>
        <v>13</v>
      </c>
      <c r="I28" s="656"/>
      <c r="J28" s="685">
        <f t="shared" si="1"/>
        <v>0</v>
      </c>
      <c r="K28" s="96"/>
    </row>
    <row r="29" spans="1:11" ht="15" customHeight="1" x14ac:dyDescent="0.2">
      <c r="A29" s="184">
        <v>407</v>
      </c>
      <c r="B29" s="185">
        <v>600</v>
      </c>
      <c r="C29" s="308" t="str">
        <f>'4 SBCH Chart of Exp Codes'!A138</f>
        <v>OSM-072</v>
      </c>
      <c r="D29" s="364" t="str">
        <f>'4 SBCH Chart of Exp Codes'!B138</f>
        <v>Nurse-LPN</v>
      </c>
      <c r="E29" s="640"/>
      <c r="F29" s="363">
        <f>'6 DSP Time Study Summary'!$E$29</f>
        <v>0.34837643203878388</v>
      </c>
      <c r="G29" s="578">
        <f t="shared" si="0"/>
        <v>0</v>
      </c>
      <c r="H29" s="148">
        <f t="shared" si="2"/>
        <v>14</v>
      </c>
      <c r="I29" s="656"/>
      <c r="J29" s="685">
        <f t="shared" ref="J29:J41" si="3">I29*F29</f>
        <v>0</v>
      </c>
      <c r="K29" s="96"/>
    </row>
    <row r="30" spans="1:11" ht="15" customHeight="1" x14ac:dyDescent="0.2">
      <c r="A30" s="184">
        <v>407</v>
      </c>
      <c r="B30" s="185">
        <v>600</v>
      </c>
      <c r="C30" s="308" t="str">
        <f>'4 SBCH Chart of Exp Codes'!A139</f>
        <v>OSM-080</v>
      </c>
      <c r="D30" s="364" t="str">
        <f>'4 SBCH Chart of Exp Codes'!B139</f>
        <v>Counselor</v>
      </c>
      <c r="E30" s="640"/>
      <c r="F30" s="363">
        <f>'6 DSP Time Study Summary'!$E$29</f>
        <v>0.34837643203878388</v>
      </c>
      <c r="G30" s="578">
        <f t="shared" si="0"/>
        <v>0</v>
      </c>
      <c r="H30" s="148">
        <f t="shared" si="2"/>
        <v>15</v>
      </c>
      <c r="I30" s="656"/>
      <c r="J30" s="685">
        <f t="shared" si="3"/>
        <v>0</v>
      </c>
      <c r="K30" s="96"/>
    </row>
    <row r="31" spans="1:11" ht="15" customHeight="1" x14ac:dyDescent="0.2">
      <c r="A31" s="184">
        <v>407</v>
      </c>
      <c r="B31" s="185">
        <v>600</v>
      </c>
      <c r="C31" s="308" t="str">
        <f>'4 SBCH Chart of Exp Codes'!A140</f>
        <v>OSM-090</v>
      </c>
      <c r="D31" s="364" t="str">
        <f>'4 SBCH Chart of Exp Codes'!B140</f>
        <v>Occupational Therapist</v>
      </c>
      <c r="E31" s="640"/>
      <c r="F31" s="363">
        <f>'6 DSP Time Study Summary'!$E$29</f>
        <v>0.34837643203878388</v>
      </c>
      <c r="G31" s="578">
        <f t="shared" si="0"/>
        <v>0</v>
      </c>
      <c r="H31" s="148">
        <f t="shared" si="2"/>
        <v>16</v>
      </c>
      <c r="I31" s="656"/>
      <c r="J31" s="685">
        <f t="shared" si="3"/>
        <v>0</v>
      </c>
      <c r="K31" s="96"/>
    </row>
    <row r="32" spans="1:11" ht="15" customHeight="1" x14ac:dyDescent="0.2">
      <c r="A32" s="184">
        <v>407</v>
      </c>
      <c r="B32" s="185">
        <v>600</v>
      </c>
      <c r="C32" s="308" t="str">
        <f>'4 SBCH Chart of Exp Codes'!A141</f>
        <v>OSM-091</v>
      </c>
      <c r="D32" s="364" t="str">
        <f>'4 SBCH Chart of Exp Codes'!B141</f>
        <v>Occupational Therapy Assistant (COTA)</v>
      </c>
      <c r="E32" s="640"/>
      <c r="F32" s="363">
        <f>'6 DSP Time Study Summary'!$E$29</f>
        <v>0.34837643203878388</v>
      </c>
      <c r="G32" s="578">
        <f t="shared" si="0"/>
        <v>0</v>
      </c>
      <c r="H32" s="148">
        <f t="shared" si="2"/>
        <v>17</v>
      </c>
      <c r="I32" s="656"/>
      <c r="J32" s="685">
        <f t="shared" si="3"/>
        <v>0</v>
      </c>
      <c r="K32" s="96"/>
    </row>
    <row r="33" spans="1:11" ht="22.5" x14ac:dyDescent="0.2">
      <c r="A33" s="184">
        <v>407</v>
      </c>
      <c r="B33" s="185">
        <v>600</v>
      </c>
      <c r="C33" s="308" t="str">
        <f>'4 SBCH Chart of Exp Codes'!A142</f>
        <v>OSM-100</v>
      </c>
      <c r="D33" s="364" t="str">
        <f>'4 SBCH Chart of Exp Codes'!B142</f>
        <v>chiropractors, licensed; natureopaths, licensed</v>
      </c>
      <c r="E33" s="640"/>
      <c r="F33" s="363">
        <f>'6 DSP Time Study Summary'!$E$29</f>
        <v>0.34837643203878388</v>
      </c>
      <c r="G33" s="578">
        <f>E33*F33</f>
        <v>0</v>
      </c>
      <c r="H33" s="148">
        <f t="shared" si="2"/>
        <v>18</v>
      </c>
      <c r="I33" s="656"/>
      <c r="J33" s="685">
        <f t="shared" si="3"/>
        <v>0</v>
      </c>
      <c r="K33" s="96"/>
    </row>
    <row r="34" spans="1:11" x14ac:dyDescent="0.2">
      <c r="A34" s="184">
        <v>407</v>
      </c>
      <c r="B34" s="185">
        <v>600</v>
      </c>
      <c r="C34" s="308" t="str">
        <f>'4 SBCH Chart of Exp Codes'!A143</f>
        <v>OSM-101</v>
      </c>
      <c r="D34" s="364" t="str">
        <f>'4 SBCH Chart of Exp Codes'!B143</f>
        <v>Optometrist, licensed</v>
      </c>
      <c r="E34" s="640"/>
      <c r="F34" s="363">
        <f>'6 DSP Time Study Summary'!$E$29</f>
        <v>0.34837643203878388</v>
      </c>
      <c r="G34" s="578">
        <f>E34*F34</f>
        <v>0</v>
      </c>
      <c r="H34" s="148">
        <f t="shared" si="2"/>
        <v>19</v>
      </c>
      <c r="I34" s="656"/>
      <c r="J34" s="685"/>
      <c r="K34" s="96"/>
    </row>
    <row r="35" spans="1:11" ht="22.5" x14ac:dyDescent="0.2">
      <c r="A35" s="184">
        <v>407</v>
      </c>
      <c r="B35" s="185">
        <v>600</v>
      </c>
      <c r="C35" s="308" t="str">
        <f>'4 SBCH Chart of Exp Codes'!A144</f>
        <v>OSM-102</v>
      </c>
      <c r="D35" s="364" t="str">
        <f>'4 SBCH Chart of Exp Codes'!B144</f>
        <v xml:space="preserve">Osteopaths, licensed; Physician Assistant, licensed </v>
      </c>
      <c r="E35" s="640"/>
      <c r="F35" s="363">
        <f>'6 DSP Time Study Summary'!$E$29</f>
        <v>0.34837643203878388</v>
      </c>
      <c r="G35" s="578">
        <f>E35*F35</f>
        <v>0</v>
      </c>
      <c r="H35" s="148">
        <f t="shared" si="2"/>
        <v>20</v>
      </c>
      <c r="I35" s="656"/>
      <c r="J35" s="685"/>
      <c r="K35" s="96"/>
    </row>
    <row r="36" spans="1:11" x14ac:dyDescent="0.2">
      <c r="A36" s="184">
        <v>407</v>
      </c>
      <c r="B36" s="185">
        <v>600</v>
      </c>
      <c r="C36" s="308" t="str">
        <f>'4 SBCH Chart of Exp Codes'!A145</f>
        <v>OSM-103</v>
      </c>
      <c r="D36" s="364" t="str">
        <f>'4 SBCH Chart of Exp Codes'!B145</f>
        <v>Physician, licensed</v>
      </c>
      <c r="E36" s="640"/>
      <c r="F36" s="363">
        <f>'6 DSP Time Study Summary'!$E$29</f>
        <v>0.34837643203878388</v>
      </c>
      <c r="G36" s="578">
        <f>E36*F36</f>
        <v>0</v>
      </c>
      <c r="H36" s="148">
        <f t="shared" si="2"/>
        <v>21</v>
      </c>
      <c r="I36" s="656"/>
      <c r="J36" s="685"/>
      <c r="K36" s="96"/>
    </row>
    <row r="37" spans="1:11" x14ac:dyDescent="0.2">
      <c r="A37" s="184">
        <v>407</v>
      </c>
      <c r="B37" s="185">
        <v>600</v>
      </c>
      <c r="C37" s="308" t="str">
        <f>'4 SBCH Chart of Exp Codes'!A146</f>
        <v>OSM-104</v>
      </c>
      <c r="D37" s="364" t="str">
        <f>'4 SBCH Chart of Exp Codes'!B146</f>
        <v>Podiatrist, licensed</v>
      </c>
      <c r="E37" s="640"/>
      <c r="F37" s="363">
        <f>'6 DSP Time Study Summary'!$E$29</f>
        <v>0.34837643203878388</v>
      </c>
      <c r="G37" s="578">
        <f>E37*F37</f>
        <v>0</v>
      </c>
      <c r="H37" s="148">
        <f t="shared" si="2"/>
        <v>22</v>
      </c>
      <c r="I37" s="656"/>
      <c r="J37" s="685"/>
      <c r="K37" s="96"/>
    </row>
    <row r="38" spans="1:11" ht="15" customHeight="1" x14ac:dyDescent="0.2">
      <c r="A38" s="184">
        <v>407</v>
      </c>
      <c r="B38" s="185">
        <v>600</v>
      </c>
      <c r="C38" s="308" t="str">
        <f>'4 SBCH Chart of Exp Codes'!A147</f>
        <v>OSM-105</v>
      </c>
      <c r="D38" s="364" t="str">
        <f>'4 SBCH Chart of Exp Codes'!B147</f>
        <v>Psychiatrist, licensed</v>
      </c>
      <c r="E38" s="640"/>
      <c r="F38" s="363">
        <f>'6 DSP Time Study Summary'!$E$29</f>
        <v>0.34837643203878388</v>
      </c>
      <c r="G38" s="578">
        <f t="shared" si="0"/>
        <v>0</v>
      </c>
      <c r="H38" s="148">
        <f t="shared" si="2"/>
        <v>23</v>
      </c>
      <c r="I38" s="656"/>
      <c r="J38" s="685">
        <f t="shared" si="3"/>
        <v>0</v>
      </c>
      <c r="K38" s="96"/>
    </row>
    <row r="39" spans="1:11" x14ac:dyDescent="0.2">
      <c r="A39" s="184">
        <v>407</v>
      </c>
      <c r="B39" s="185">
        <v>600</v>
      </c>
      <c r="C39" s="308" t="str">
        <f>'4 SBCH Chart of Exp Codes'!A149</f>
        <v>OSM-800</v>
      </c>
      <c r="D39" s="364" t="str">
        <f>'4 SBCH Chart of Exp Codes'!B149</f>
        <v>Medicaid Billing</v>
      </c>
      <c r="E39" s="656"/>
      <c r="F39" s="363">
        <f>'6 DSP Time Study Summary'!$E$61</f>
        <v>0.32139000000000001</v>
      </c>
      <c r="G39" s="577">
        <f t="shared" si="0"/>
        <v>0</v>
      </c>
      <c r="H39" s="148">
        <f>H38+1</f>
        <v>24</v>
      </c>
      <c r="I39" s="656"/>
      <c r="J39" s="685">
        <f t="shared" si="3"/>
        <v>0</v>
      </c>
      <c r="K39" s="96"/>
    </row>
    <row r="40" spans="1:11" ht="22.5" x14ac:dyDescent="0.2">
      <c r="A40" s="184">
        <v>407</v>
      </c>
      <c r="B40" s="185">
        <v>600</v>
      </c>
      <c r="C40" s="308" t="str">
        <f>'4 SBCH Chart of Exp Codes'!A150</f>
        <v>OSM-900</v>
      </c>
      <c r="D40" s="364" t="str">
        <f>'4 SBCH Chart of Exp Codes'!B150</f>
        <v>Assistive Technology Consultant; Audiometrist</v>
      </c>
      <c r="E40" s="640"/>
      <c r="F40" s="363">
        <f>'6 DSP Time Study Summary'!$E$29</f>
        <v>0.34837643203878388</v>
      </c>
      <c r="G40" s="578">
        <f t="shared" si="0"/>
        <v>0</v>
      </c>
      <c r="H40" s="148">
        <f t="shared" si="2"/>
        <v>25</v>
      </c>
      <c r="I40" s="656"/>
      <c r="J40" s="685">
        <f t="shared" si="3"/>
        <v>0</v>
      </c>
      <c r="K40" s="96"/>
    </row>
    <row r="41" spans="1:11" x14ac:dyDescent="0.2">
      <c r="A41" s="184"/>
      <c r="B41" s="185"/>
      <c r="C41" s="308"/>
      <c r="D41" s="364"/>
      <c r="E41" s="656"/>
      <c r="F41" s="363">
        <f>'6 DSP Time Study Summary'!$E$29</f>
        <v>0.34837643203878388</v>
      </c>
      <c r="G41" s="577">
        <f t="shared" si="0"/>
        <v>0</v>
      </c>
      <c r="H41" s="148">
        <f t="shared" si="2"/>
        <v>26</v>
      </c>
      <c r="I41" s="656"/>
      <c r="J41" s="685">
        <f t="shared" si="3"/>
        <v>0</v>
      </c>
      <c r="K41" s="96"/>
    </row>
    <row r="42" spans="1:11" x14ac:dyDescent="0.2">
      <c r="A42" s="184"/>
      <c r="B42" s="185"/>
      <c r="C42" s="657"/>
      <c r="D42" s="657"/>
      <c r="E42" s="656"/>
      <c r="F42" s="363">
        <f>'6 DSP Time Study Summary'!$E$29</f>
        <v>0.34837643203878388</v>
      </c>
      <c r="G42" s="577">
        <f t="shared" ref="G42:G52" si="4">E42*F42</f>
        <v>0</v>
      </c>
      <c r="H42" s="148">
        <f t="shared" ref="H42:H52" si="5">H41+1</f>
        <v>27</v>
      </c>
      <c r="I42" s="656"/>
      <c r="J42" s="685">
        <f t="shared" ref="J42:J52" si="6">I42*F42</f>
        <v>0</v>
      </c>
      <c r="K42" s="96"/>
    </row>
    <row r="43" spans="1:11" x14ac:dyDescent="0.2">
      <c r="A43" s="184"/>
      <c r="B43" s="185"/>
      <c r="C43" s="657"/>
      <c r="D43" s="657"/>
      <c r="E43" s="656"/>
      <c r="F43" s="363">
        <f>'6 DSP Time Study Summary'!$E$29</f>
        <v>0.34837643203878388</v>
      </c>
      <c r="G43" s="577">
        <f t="shared" si="4"/>
        <v>0</v>
      </c>
      <c r="H43" s="148">
        <f t="shared" si="5"/>
        <v>28</v>
      </c>
      <c r="I43" s="656"/>
      <c r="J43" s="685">
        <f t="shared" si="6"/>
        <v>0</v>
      </c>
      <c r="K43" s="96"/>
    </row>
    <row r="44" spans="1:11" x14ac:dyDescent="0.2">
      <c r="A44" s="184"/>
      <c r="B44" s="185"/>
      <c r="C44" s="657"/>
      <c r="D44" s="657"/>
      <c r="E44" s="656"/>
      <c r="F44" s="363">
        <f>'6 DSP Time Study Summary'!$E$29</f>
        <v>0.34837643203878388</v>
      </c>
      <c r="G44" s="577">
        <f t="shared" si="4"/>
        <v>0</v>
      </c>
      <c r="H44" s="148">
        <f t="shared" si="5"/>
        <v>29</v>
      </c>
      <c r="I44" s="656"/>
      <c r="J44" s="685">
        <f t="shared" si="6"/>
        <v>0</v>
      </c>
      <c r="K44" s="96"/>
    </row>
    <row r="45" spans="1:11" x14ac:dyDescent="0.2">
      <c r="A45" s="184"/>
      <c r="B45" s="185"/>
      <c r="C45" s="657"/>
      <c r="D45" s="657"/>
      <c r="E45" s="656"/>
      <c r="F45" s="363">
        <f>'6 DSP Time Study Summary'!$E$29</f>
        <v>0.34837643203878388</v>
      </c>
      <c r="G45" s="577">
        <f t="shared" si="4"/>
        <v>0</v>
      </c>
      <c r="H45" s="148">
        <f t="shared" si="5"/>
        <v>30</v>
      </c>
      <c r="I45" s="656"/>
      <c r="J45" s="685">
        <f t="shared" si="6"/>
        <v>0</v>
      </c>
      <c r="K45" s="96"/>
    </row>
    <row r="46" spans="1:11" x14ac:dyDescent="0.2">
      <c r="A46" s="184"/>
      <c r="B46" s="185"/>
      <c r="C46" s="657"/>
      <c r="D46" s="657"/>
      <c r="E46" s="656"/>
      <c r="F46" s="363">
        <f>'6 DSP Time Study Summary'!$E$29</f>
        <v>0.34837643203878388</v>
      </c>
      <c r="G46" s="577">
        <f t="shared" si="4"/>
        <v>0</v>
      </c>
      <c r="H46" s="148">
        <f t="shared" si="5"/>
        <v>31</v>
      </c>
      <c r="I46" s="656"/>
      <c r="J46" s="685">
        <f t="shared" si="6"/>
        <v>0</v>
      </c>
      <c r="K46" s="96"/>
    </row>
    <row r="47" spans="1:11" x14ac:dyDescent="0.2">
      <c r="A47" s="184"/>
      <c r="B47" s="185"/>
      <c r="C47" s="657"/>
      <c r="D47" s="657"/>
      <c r="E47" s="656"/>
      <c r="F47" s="363">
        <f>'6 DSP Time Study Summary'!$E$29</f>
        <v>0.34837643203878388</v>
      </c>
      <c r="G47" s="577">
        <f t="shared" si="4"/>
        <v>0</v>
      </c>
      <c r="H47" s="148">
        <f t="shared" si="5"/>
        <v>32</v>
      </c>
      <c r="I47" s="656"/>
      <c r="J47" s="685">
        <f t="shared" si="6"/>
        <v>0</v>
      </c>
      <c r="K47" s="96"/>
    </row>
    <row r="48" spans="1:11" x14ac:dyDescent="0.2">
      <c r="A48" s="184"/>
      <c r="B48" s="185"/>
      <c r="C48" s="657"/>
      <c r="D48" s="657"/>
      <c r="E48" s="656"/>
      <c r="F48" s="363">
        <f>'6 DSP Time Study Summary'!$E$29</f>
        <v>0.34837643203878388</v>
      </c>
      <c r="G48" s="577">
        <f t="shared" si="4"/>
        <v>0</v>
      </c>
      <c r="H48" s="148">
        <f t="shared" si="5"/>
        <v>33</v>
      </c>
      <c r="I48" s="656"/>
      <c r="J48" s="685">
        <f t="shared" si="6"/>
        <v>0</v>
      </c>
      <c r="K48" s="96"/>
    </row>
    <row r="49" spans="1:22" x14ac:dyDescent="0.2">
      <c r="A49" s="184"/>
      <c r="B49" s="185"/>
      <c r="C49" s="657"/>
      <c r="D49" s="657"/>
      <c r="E49" s="656"/>
      <c r="F49" s="363">
        <f>'6 DSP Time Study Summary'!$E$29</f>
        <v>0.34837643203878388</v>
      </c>
      <c r="G49" s="577">
        <f t="shared" si="4"/>
        <v>0</v>
      </c>
      <c r="H49" s="148">
        <f t="shared" si="5"/>
        <v>34</v>
      </c>
      <c r="I49" s="656"/>
      <c r="J49" s="685">
        <f t="shared" si="6"/>
        <v>0</v>
      </c>
      <c r="K49" s="96"/>
    </row>
    <row r="50" spans="1:22" x14ac:dyDescent="0.2">
      <c r="A50" s="184"/>
      <c r="B50" s="185"/>
      <c r="C50" s="657"/>
      <c r="D50" s="657"/>
      <c r="E50" s="656"/>
      <c r="F50" s="363">
        <f>'6 DSP Time Study Summary'!$E$29</f>
        <v>0.34837643203878388</v>
      </c>
      <c r="G50" s="577">
        <f t="shared" si="4"/>
        <v>0</v>
      </c>
      <c r="H50" s="148">
        <f t="shared" si="5"/>
        <v>35</v>
      </c>
      <c r="I50" s="656"/>
      <c r="J50" s="685">
        <f t="shared" si="6"/>
        <v>0</v>
      </c>
      <c r="K50" s="96"/>
    </row>
    <row r="51" spans="1:22" x14ac:dyDescent="0.2">
      <c r="A51" s="184"/>
      <c r="B51" s="185"/>
      <c r="C51" s="657"/>
      <c r="D51" s="657"/>
      <c r="E51" s="656"/>
      <c r="F51" s="363">
        <f>'6 DSP Time Study Summary'!$E$29</f>
        <v>0.34837643203878388</v>
      </c>
      <c r="G51" s="577">
        <f t="shared" si="4"/>
        <v>0</v>
      </c>
      <c r="H51" s="148">
        <f t="shared" si="5"/>
        <v>36</v>
      </c>
      <c r="I51" s="656"/>
      <c r="J51" s="685">
        <f t="shared" si="6"/>
        <v>0</v>
      </c>
      <c r="K51" s="96"/>
    </row>
    <row r="52" spans="1:22" ht="13.5" thickBot="1" x14ac:dyDescent="0.25">
      <c r="A52" s="184"/>
      <c r="B52" s="185"/>
      <c r="C52" s="657"/>
      <c r="D52" s="657"/>
      <c r="E52" s="656"/>
      <c r="F52" s="363">
        <f>'6 DSP Time Study Summary'!$E$29</f>
        <v>0.34837643203878388</v>
      </c>
      <c r="G52" s="577">
        <f t="shared" si="4"/>
        <v>0</v>
      </c>
      <c r="H52" s="148">
        <f t="shared" si="5"/>
        <v>37</v>
      </c>
      <c r="I52" s="656"/>
      <c r="J52" s="686">
        <f t="shared" si="6"/>
        <v>0</v>
      </c>
      <c r="K52" s="96"/>
    </row>
    <row r="53" spans="1:22" ht="13.5" thickBot="1" x14ac:dyDescent="0.25">
      <c r="A53" s="186"/>
      <c r="B53" s="186"/>
      <c r="C53" s="186"/>
      <c r="D53" s="98" t="s">
        <v>166</v>
      </c>
      <c r="E53" s="628">
        <f>SUM(E16:E52)</f>
        <v>0</v>
      </c>
      <c r="F53" s="379"/>
      <c r="G53" s="628">
        <f>SUM(G16:G52)</f>
        <v>0</v>
      </c>
      <c r="H53" s="387">
        <f>H41+1</f>
        <v>27</v>
      </c>
      <c r="I53" s="627" t="s">
        <v>894</v>
      </c>
      <c r="J53" s="676">
        <f>SUM(J16:J52)</f>
        <v>0</v>
      </c>
      <c r="K53" s="96"/>
    </row>
    <row r="54" spans="1:22" ht="16.5" thickBot="1" x14ac:dyDescent="0.3">
      <c r="A54" s="186"/>
      <c r="B54" s="186"/>
      <c r="C54" s="186"/>
      <c r="D54" s="98"/>
      <c r="E54" s="617"/>
      <c r="F54" s="149" t="s">
        <v>328</v>
      </c>
      <c r="G54" s="619">
        <f>G53</f>
        <v>0</v>
      </c>
      <c r="H54" s="148">
        <f t="shared" si="2"/>
        <v>28</v>
      </c>
      <c r="I54" s="96"/>
      <c r="J54" s="96"/>
      <c r="K54" s="96"/>
    </row>
    <row r="55" spans="1:22" x14ac:dyDescent="0.2">
      <c r="A55" s="186"/>
      <c r="B55" s="186"/>
      <c r="C55" s="186"/>
      <c r="D55" s="98"/>
      <c r="E55" s="613"/>
      <c r="F55" s="96"/>
      <c r="G55" s="96"/>
      <c r="H55" s="148">
        <f t="shared" si="2"/>
        <v>29</v>
      </c>
      <c r="I55" s="96"/>
      <c r="J55" s="96"/>
      <c r="K55" s="96"/>
    </row>
    <row r="56" spans="1:22" x14ac:dyDescent="0.2">
      <c r="A56" s="184">
        <v>407</v>
      </c>
      <c r="B56" s="185">
        <v>600</v>
      </c>
      <c r="C56" s="133" t="s">
        <v>304</v>
      </c>
      <c r="D56" s="104" t="s">
        <v>575</v>
      </c>
      <c r="E56" s="640"/>
      <c r="F56" s="96"/>
      <c r="G56" s="96"/>
      <c r="H56" s="148">
        <f t="shared" si="2"/>
        <v>30</v>
      </c>
      <c r="I56" s="96"/>
      <c r="J56" s="96"/>
      <c r="K56" s="96"/>
    </row>
    <row r="57" spans="1:22" ht="25.5" x14ac:dyDescent="0.2">
      <c r="A57" s="184">
        <v>407</v>
      </c>
      <c r="B57" s="185">
        <v>600</v>
      </c>
      <c r="C57" s="133" t="s">
        <v>164</v>
      </c>
      <c r="D57" s="375" t="s">
        <v>871</v>
      </c>
      <c r="E57" s="640"/>
      <c r="F57" s="96"/>
      <c r="G57" s="96"/>
      <c r="H57" s="148">
        <f t="shared" si="2"/>
        <v>31</v>
      </c>
      <c r="I57" s="96"/>
      <c r="J57" s="96"/>
      <c r="K57" s="96"/>
    </row>
    <row r="58" spans="1:22" ht="13.5" customHeight="1" thickBot="1" x14ac:dyDescent="0.25">
      <c r="A58" s="841" t="s">
        <v>441</v>
      </c>
      <c r="B58" s="841"/>
      <c r="C58" s="841"/>
      <c r="D58" s="841"/>
      <c r="E58" s="609">
        <f>E53+E56+E57</f>
        <v>0</v>
      </c>
      <c r="F58" s="96"/>
      <c r="G58" s="96"/>
      <c r="H58" s="148"/>
      <c r="I58" s="96"/>
      <c r="J58" s="96"/>
      <c r="K58" s="96"/>
    </row>
    <row r="59" spans="1:22" ht="15" customHeight="1" thickBot="1" x14ac:dyDescent="0.25">
      <c r="A59" s="96"/>
      <c r="B59" s="96"/>
      <c r="C59" s="96"/>
      <c r="D59" s="180" t="s">
        <v>440</v>
      </c>
      <c r="E59" s="608">
        <f>'3  ED001, Sch #4 expenses'!E16</f>
        <v>0</v>
      </c>
      <c r="F59" s="96"/>
      <c r="G59" s="96"/>
      <c r="H59" s="148"/>
      <c r="I59" s="96"/>
      <c r="J59" s="96"/>
      <c r="K59" s="96"/>
    </row>
    <row r="60" spans="1:22" x14ac:dyDescent="0.2">
      <c r="A60" s="96"/>
      <c r="B60" s="96"/>
      <c r="C60" s="96"/>
      <c r="D60" s="180" t="s">
        <v>282</v>
      </c>
      <c r="E60" s="618">
        <f>E59-E58</f>
        <v>0</v>
      </c>
      <c r="F60" s="96"/>
      <c r="G60" s="96"/>
      <c r="H60" s="148"/>
      <c r="I60" s="96"/>
      <c r="J60" s="96"/>
      <c r="K60" s="96"/>
    </row>
    <row r="61" spans="1:22" x14ac:dyDescent="0.2">
      <c r="A61" s="96"/>
      <c r="B61" s="96"/>
      <c r="C61" s="96"/>
      <c r="D61" s="96"/>
      <c r="E61" s="96"/>
      <c r="F61" s="96"/>
      <c r="G61" s="96"/>
      <c r="H61" s="159"/>
      <c r="I61" s="96"/>
      <c r="J61" s="96"/>
      <c r="K61" s="96"/>
    </row>
    <row r="62" spans="1:22" x14ac:dyDescent="0.2">
      <c r="A62" s="96"/>
      <c r="B62" s="96"/>
      <c r="C62" s="96"/>
      <c r="D62" s="96"/>
      <c r="E62" s="96"/>
      <c r="F62" s="96"/>
      <c r="G62" s="96"/>
      <c r="H62" s="159"/>
      <c r="I62" s="96"/>
      <c r="J62" s="96"/>
      <c r="K62" s="96"/>
    </row>
    <row r="63" spans="1:22" x14ac:dyDescent="0.2">
      <c r="A63" s="96"/>
      <c r="B63" s="96"/>
      <c r="C63" s="96"/>
      <c r="D63" s="96"/>
      <c r="E63" s="96"/>
      <c r="F63" s="96"/>
      <c r="G63" s="96"/>
      <c r="H63" s="96"/>
      <c r="I63" s="96"/>
      <c r="J63" s="96"/>
      <c r="K63" s="96"/>
      <c r="L63" s="96"/>
      <c r="M63" s="96"/>
      <c r="N63" s="96"/>
      <c r="O63" s="96"/>
      <c r="P63" s="96"/>
      <c r="Q63" s="96"/>
      <c r="R63" s="96"/>
      <c r="S63" s="96"/>
      <c r="T63" s="96"/>
      <c r="U63" s="96"/>
      <c r="V63" s="96"/>
    </row>
    <row r="64" spans="1:22" x14ac:dyDescent="0.2">
      <c r="A64" s="96"/>
      <c r="B64" s="96"/>
      <c r="C64" s="96"/>
      <c r="D64" s="96"/>
      <c r="E64" s="96"/>
      <c r="F64" s="96"/>
      <c r="G64" s="96"/>
      <c r="H64" s="96"/>
      <c r="I64" s="96"/>
      <c r="J64" s="96"/>
      <c r="K64" s="96"/>
      <c r="L64" s="96"/>
      <c r="M64" s="96"/>
      <c r="N64" s="96"/>
      <c r="O64" s="96"/>
      <c r="P64" s="96"/>
      <c r="Q64" s="96"/>
      <c r="R64" s="96"/>
      <c r="S64" s="96"/>
      <c r="T64" s="96"/>
      <c r="U64" s="96"/>
      <c r="V64" s="96"/>
    </row>
    <row r="65" spans="1:22" x14ac:dyDescent="0.2">
      <c r="A65" s="96"/>
      <c r="B65" s="96"/>
      <c r="C65" s="96"/>
      <c r="D65" s="96"/>
      <c r="E65" s="96"/>
      <c r="F65" s="96"/>
      <c r="G65" s="96"/>
      <c r="H65" s="96"/>
      <c r="I65" s="96"/>
      <c r="J65" s="96"/>
      <c r="K65" s="96"/>
      <c r="L65" s="96"/>
      <c r="M65" s="96"/>
      <c r="N65" s="96"/>
      <c r="O65" s="96"/>
      <c r="P65" s="96"/>
      <c r="Q65" s="96"/>
      <c r="R65" s="96"/>
      <c r="S65" s="96"/>
      <c r="T65" s="96"/>
      <c r="U65" s="96"/>
      <c r="V65" s="96"/>
    </row>
    <row r="66" spans="1:22" x14ac:dyDescent="0.2">
      <c r="A66" s="96"/>
      <c r="B66" s="96"/>
      <c r="C66" s="96"/>
      <c r="D66" s="96"/>
      <c r="E66" s="96"/>
      <c r="F66" s="96"/>
      <c r="G66" s="96"/>
      <c r="H66" s="96"/>
      <c r="I66" s="96"/>
      <c r="J66" s="96"/>
      <c r="K66" s="96"/>
      <c r="L66" s="96"/>
      <c r="M66" s="96"/>
      <c r="N66" s="96"/>
      <c r="O66" s="96"/>
      <c r="P66" s="96"/>
      <c r="Q66" s="96"/>
      <c r="R66" s="96"/>
      <c r="S66" s="96"/>
      <c r="T66" s="96"/>
      <c r="U66" s="96"/>
      <c r="V66" s="96"/>
    </row>
    <row r="67" spans="1:22" x14ac:dyDescent="0.2">
      <c r="A67" s="96"/>
      <c r="B67" s="96"/>
      <c r="C67" s="96"/>
      <c r="D67" s="96"/>
      <c r="E67" s="96"/>
      <c r="F67" s="96"/>
      <c r="G67" s="96"/>
      <c r="H67" s="96"/>
      <c r="I67" s="96"/>
      <c r="J67" s="96"/>
      <c r="K67" s="96"/>
      <c r="L67" s="96"/>
      <c r="M67" s="96"/>
      <c r="N67" s="96"/>
      <c r="O67" s="96"/>
      <c r="P67" s="96"/>
      <c r="Q67" s="96"/>
      <c r="R67" s="96"/>
      <c r="S67" s="96"/>
      <c r="T67" s="96"/>
      <c r="U67" s="96"/>
      <c r="V67" s="96"/>
    </row>
    <row r="68" spans="1:22" x14ac:dyDescent="0.2">
      <c r="A68" s="96"/>
      <c r="B68" s="96"/>
      <c r="C68" s="96"/>
      <c r="D68" s="96"/>
      <c r="E68" s="96"/>
      <c r="F68" s="96"/>
      <c r="G68" s="96"/>
      <c r="H68" s="96"/>
      <c r="I68" s="96"/>
      <c r="J68" s="96"/>
      <c r="K68" s="96"/>
      <c r="L68" s="96"/>
      <c r="M68" s="96"/>
      <c r="N68" s="96"/>
      <c r="O68" s="96"/>
      <c r="P68" s="96"/>
      <c r="Q68" s="96"/>
      <c r="R68" s="96"/>
      <c r="S68" s="96"/>
      <c r="T68" s="96"/>
      <c r="U68" s="96"/>
      <c r="V68" s="96"/>
    </row>
    <row r="69" spans="1:22" x14ac:dyDescent="0.2">
      <c r="A69" s="96"/>
      <c r="B69" s="96"/>
      <c r="C69" s="96"/>
      <c r="D69" s="96"/>
      <c r="E69" s="96"/>
      <c r="F69" s="96"/>
      <c r="G69" s="96"/>
      <c r="H69" s="96"/>
      <c r="I69" s="96"/>
      <c r="J69" s="96"/>
      <c r="K69" s="96"/>
      <c r="L69" s="96"/>
      <c r="M69" s="96"/>
      <c r="N69" s="96"/>
      <c r="O69" s="96"/>
      <c r="P69" s="96"/>
      <c r="Q69" s="96"/>
      <c r="R69" s="96"/>
      <c r="S69" s="96"/>
      <c r="T69" s="96"/>
      <c r="U69" s="96"/>
      <c r="V69" s="96"/>
    </row>
    <row r="70" spans="1:22" x14ac:dyDescent="0.2">
      <c r="A70" s="96"/>
      <c r="B70" s="96"/>
      <c r="C70" s="96"/>
      <c r="D70" s="96"/>
      <c r="E70" s="96"/>
      <c r="F70" s="96"/>
      <c r="G70" s="96"/>
      <c r="H70" s="96"/>
      <c r="I70" s="96"/>
      <c r="J70" s="96"/>
      <c r="K70" s="96"/>
      <c r="L70" s="96"/>
      <c r="M70" s="96"/>
      <c r="N70" s="96"/>
      <c r="O70" s="96"/>
      <c r="P70" s="96"/>
      <c r="Q70" s="96"/>
      <c r="R70" s="96"/>
      <c r="S70" s="96"/>
      <c r="T70" s="96"/>
      <c r="U70" s="96"/>
      <c r="V70" s="96"/>
    </row>
    <row r="71" spans="1:22" x14ac:dyDescent="0.2">
      <c r="A71" s="96"/>
      <c r="B71" s="96"/>
      <c r="C71" s="96"/>
      <c r="D71" s="96"/>
      <c r="E71" s="96"/>
      <c r="F71" s="96"/>
      <c r="G71" s="96"/>
      <c r="H71" s="96"/>
      <c r="I71" s="96"/>
      <c r="J71" s="96"/>
      <c r="K71" s="96"/>
      <c r="L71" s="96"/>
      <c r="M71" s="96"/>
      <c r="N71" s="96"/>
      <c r="O71" s="96"/>
      <c r="P71" s="96"/>
      <c r="Q71" s="96"/>
      <c r="R71" s="96"/>
      <c r="S71" s="96"/>
      <c r="T71" s="96"/>
      <c r="U71" s="96"/>
      <c r="V71" s="96"/>
    </row>
    <row r="72" spans="1:22" x14ac:dyDescent="0.2">
      <c r="A72" s="96"/>
      <c r="B72" s="96"/>
      <c r="C72" s="96"/>
      <c r="D72" s="96"/>
      <c r="E72" s="96"/>
      <c r="F72" s="96"/>
      <c r="G72" s="96"/>
      <c r="H72" s="96"/>
      <c r="I72" s="96"/>
      <c r="J72" s="96"/>
      <c r="K72" s="96"/>
      <c r="L72" s="96"/>
      <c r="M72" s="96"/>
      <c r="N72" s="96"/>
      <c r="O72" s="96"/>
      <c r="P72" s="96"/>
      <c r="Q72" s="96"/>
      <c r="R72" s="96"/>
      <c r="S72" s="96"/>
      <c r="T72" s="96"/>
      <c r="U72" s="96"/>
      <c r="V72" s="96"/>
    </row>
    <row r="73" spans="1:22" x14ac:dyDescent="0.2">
      <c r="A73" s="96"/>
      <c r="B73" s="96"/>
      <c r="C73" s="96"/>
      <c r="D73" s="96"/>
      <c r="E73" s="96"/>
      <c r="F73" s="96"/>
      <c r="G73" s="96"/>
      <c r="H73" s="96"/>
      <c r="I73" s="96"/>
      <c r="J73" s="96"/>
      <c r="K73" s="96"/>
      <c r="L73" s="96"/>
      <c r="M73" s="96"/>
      <c r="N73" s="96"/>
      <c r="O73" s="96"/>
      <c r="P73" s="96"/>
      <c r="Q73" s="96"/>
      <c r="R73" s="96"/>
      <c r="S73" s="96"/>
      <c r="T73" s="96"/>
      <c r="U73" s="96"/>
      <c r="V73" s="96"/>
    </row>
    <row r="74" spans="1:22" x14ac:dyDescent="0.2">
      <c r="A74" s="96"/>
      <c r="B74" s="96"/>
      <c r="C74" s="96"/>
      <c r="D74" s="96"/>
      <c r="E74" s="96"/>
      <c r="F74" s="96"/>
      <c r="G74" s="96"/>
      <c r="H74" s="96"/>
      <c r="I74" s="96"/>
      <c r="J74" s="96"/>
      <c r="K74" s="96"/>
      <c r="L74" s="96"/>
      <c r="M74" s="96"/>
      <c r="N74" s="96"/>
      <c r="O74" s="96"/>
      <c r="P74" s="96"/>
      <c r="Q74" s="96"/>
      <c r="R74" s="96"/>
      <c r="S74" s="96"/>
      <c r="T74" s="96"/>
      <c r="U74" s="96"/>
      <c r="V74" s="96"/>
    </row>
    <row r="75" spans="1:22" x14ac:dyDescent="0.2">
      <c r="A75" s="96"/>
      <c r="B75" s="96"/>
      <c r="C75" s="96"/>
      <c r="D75" s="96"/>
      <c r="E75" s="96"/>
      <c r="F75" s="96"/>
      <c r="G75" s="96"/>
      <c r="H75" s="96"/>
      <c r="I75" s="96"/>
      <c r="J75" s="96"/>
      <c r="K75" s="96"/>
      <c r="L75" s="96"/>
      <c r="M75" s="96"/>
      <c r="N75" s="96"/>
      <c r="O75" s="96"/>
      <c r="P75" s="96"/>
      <c r="Q75" s="96"/>
      <c r="R75" s="96"/>
      <c r="S75" s="96"/>
      <c r="T75" s="96"/>
      <c r="U75" s="96"/>
      <c r="V75" s="96"/>
    </row>
    <row r="76" spans="1:22" x14ac:dyDescent="0.2">
      <c r="A76" s="96"/>
      <c r="B76" s="96"/>
      <c r="C76" s="96"/>
      <c r="D76" s="96"/>
      <c r="E76" s="96"/>
      <c r="F76" s="96"/>
      <c r="G76" s="96"/>
      <c r="H76" s="96"/>
      <c r="I76" s="96"/>
      <c r="J76" s="96"/>
      <c r="K76" s="96"/>
      <c r="L76" s="96"/>
      <c r="M76" s="96"/>
      <c r="N76" s="96"/>
      <c r="O76" s="96"/>
      <c r="P76" s="96"/>
      <c r="Q76" s="96"/>
      <c r="R76" s="96"/>
      <c r="S76" s="96"/>
      <c r="T76" s="96"/>
      <c r="U76" s="96"/>
      <c r="V76" s="96"/>
    </row>
    <row r="77" spans="1:22" x14ac:dyDescent="0.2">
      <c r="A77" s="96"/>
      <c r="B77" s="96"/>
      <c r="C77" s="96"/>
      <c r="D77" s="96"/>
      <c r="E77" s="96"/>
      <c r="F77" s="96"/>
      <c r="G77" s="96"/>
      <c r="H77" s="96"/>
      <c r="I77" s="96"/>
      <c r="J77" s="96"/>
      <c r="K77" s="96"/>
      <c r="L77" s="96"/>
      <c r="M77" s="96"/>
      <c r="N77" s="96"/>
      <c r="O77" s="96"/>
      <c r="P77" s="96"/>
      <c r="Q77" s="96"/>
      <c r="R77" s="96"/>
      <c r="S77" s="96"/>
      <c r="T77" s="96"/>
      <c r="U77" s="96"/>
      <c r="V77" s="96"/>
    </row>
    <row r="78" spans="1:22" x14ac:dyDescent="0.2">
      <c r="A78" s="96"/>
      <c r="B78" s="96"/>
      <c r="C78" s="96"/>
      <c r="D78" s="96"/>
      <c r="E78" s="96"/>
      <c r="F78" s="96"/>
      <c r="G78" s="96"/>
      <c r="H78" s="96"/>
      <c r="I78" s="96"/>
      <c r="J78" s="96"/>
      <c r="K78" s="96"/>
      <c r="L78" s="96"/>
      <c r="M78" s="96"/>
      <c r="N78" s="96"/>
      <c r="O78" s="96"/>
      <c r="P78" s="96"/>
      <c r="Q78" s="96"/>
      <c r="R78" s="96"/>
      <c r="S78" s="96"/>
      <c r="T78" s="96"/>
      <c r="U78" s="96"/>
      <c r="V78" s="96"/>
    </row>
    <row r="79" spans="1:22" x14ac:dyDescent="0.2">
      <c r="A79" s="96"/>
      <c r="B79" s="96"/>
      <c r="C79" s="96"/>
      <c r="D79" s="96"/>
      <c r="E79" s="96"/>
      <c r="F79" s="96"/>
      <c r="G79" s="96"/>
      <c r="H79" s="96"/>
      <c r="I79" s="96"/>
      <c r="J79" s="96"/>
      <c r="K79" s="96"/>
      <c r="L79" s="96"/>
      <c r="M79" s="96"/>
      <c r="N79" s="96"/>
      <c r="O79" s="96"/>
      <c r="P79" s="96"/>
      <c r="Q79" s="96"/>
      <c r="R79" s="96"/>
      <c r="S79" s="96"/>
      <c r="T79" s="96"/>
      <c r="U79" s="96"/>
      <c r="V79" s="96"/>
    </row>
    <row r="80" spans="1:22" x14ac:dyDescent="0.2">
      <c r="A80" s="96"/>
      <c r="B80" s="96"/>
      <c r="C80" s="96"/>
      <c r="D80" s="96"/>
      <c r="E80" s="96"/>
      <c r="F80" s="96"/>
      <c r="G80" s="96"/>
      <c r="H80" s="96"/>
      <c r="I80" s="96"/>
      <c r="J80" s="96"/>
      <c r="K80" s="96"/>
      <c r="L80" s="96"/>
      <c r="M80" s="96"/>
      <c r="N80" s="96"/>
      <c r="O80" s="96"/>
      <c r="P80" s="96"/>
      <c r="Q80" s="96"/>
      <c r="R80" s="96"/>
      <c r="S80" s="96"/>
      <c r="T80" s="96"/>
      <c r="U80" s="96"/>
      <c r="V80" s="96"/>
    </row>
    <row r="81" spans="1:22" x14ac:dyDescent="0.2">
      <c r="A81" s="96"/>
      <c r="B81" s="96"/>
      <c r="C81" s="96"/>
      <c r="D81" s="96"/>
      <c r="E81" s="96"/>
      <c r="F81" s="96"/>
      <c r="G81" s="96"/>
      <c r="H81" s="96"/>
      <c r="I81" s="96"/>
      <c r="J81" s="96"/>
      <c r="K81" s="96"/>
      <c r="L81" s="96"/>
      <c r="M81" s="96"/>
      <c r="N81" s="96"/>
      <c r="O81" s="96"/>
      <c r="P81" s="96"/>
      <c r="Q81" s="96"/>
      <c r="R81" s="96"/>
      <c r="S81" s="96"/>
      <c r="T81" s="96"/>
      <c r="U81" s="96"/>
      <c r="V81" s="96"/>
    </row>
    <row r="82" spans="1:22" x14ac:dyDescent="0.2">
      <c r="B82" s="187"/>
      <c r="C82" s="170"/>
      <c r="H82" s="159"/>
    </row>
    <row r="83" spans="1:22" x14ac:dyDescent="0.2">
      <c r="B83" s="187"/>
      <c r="C83" s="170"/>
      <c r="H83" s="159"/>
    </row>
    <row r="84" spans="1:22" x14ac:dyDescent="0.2">
      <c r="B84" s="187"/>
      <c r="C84" s="170"/>
      <c r="H84" s="159"/>
    </row>
    <row r="85" spans="1:22" x14ac:dyDescent="0.2">
      <c r="B85" s="187"/>
      <c r="C85" s="170"/>
      <c r="H85" s="159"/>
    </row>
    <row r="86" spans="1:22" x14ac:dyDescent="0.2">
      <c r="B86" s="187"/>
      <c r="C86" s="170"/>
      <c r="H86" s="159"/>
    </row>
    <row r="87" spans="1:22" x14ac:dyDescent="0.2">
      <c r="B87" s="187"/>
      <c r="C87" s="170"/>
      <c r="H87" s="159"/>
    </row>
    <row r="88" spans="1:22" x14ac:dyDescent="0.2">
      <c r="B88" s="187"/>
      <c r="C88" s="170"/>
      <c r="H88" s="159"/>
    </row>
    <row r="89" spans="1:22" x14ac:dyDescent="0.2">
      <c r="B89" s="187"/>
      <c r="C89" s="170"/>
      <c r="H89" s="159"/>
    </row>
    <row r="90" spans="1:22" x14ac:dyDescent="0.2">
      <c r="B90" s="187"/>
      <c r="C90" s="170"/>
      <c r="H90" s="159"/>
    </row>
    <row r="91" spans="1:22" x14ac:dyDescent="0.2">
      <c r="B91" s="187"/>
      <c r="C91" s="170"/>
      <c r="H91" s="159"/>
    </row>
    <row r="92" spans="1:22" x14ac:dyDescent="0.2">
      <c r="B92" s="187"/>
      <c r="C92" s="170"/>
      <c r="H92" s="159"/>
    </row>
    <row r="93" spans="1:22" x14ac:dyDescent="0.2">
      <c r="B93" s="187"/>
      <c r="C93" s="170"/>
      <c r="H93" s="159"/>
    </row>
    <row r="94" spans="1:22" x14ac:dyDescent="0.2">
      <c r="B94" s="187"/>
      <c r="C94" s="170"/>
      <c r="H94" s="159"/>
    </row>
    <row r="95" spans="1:22" x14ac:dyDescent="0.2">
      <c r="B95" s="187"/>
      <c r="C95" s="170"/>
      <c r="H95" s="159"/>
    </row>
    <row r="96" spans="1:22" x14ac:dyDescent="0.2">
      <c r="B96" s="187"/>
      <c r="C96" s="170"/>
      <c r="H96" s="159"/>
    </row>
    <row r="97" spans="2:3" x14ac:dyDescent="0.2">
      <c r="B97" s="187"/>
      <c r="C97" s="170"/>
    </row>
    <row r="98" spans="2:3" x14ac:dyDescent="0.2">
      <c r="B98" s="187"/>
      <c r="C98" s="170"/>
    </row>
    <row r="99" spans="2:3" x14ac:dyDescent="0.2">
      <c r="B99" s="187"/>
      <c r="C99" s="170"/>
    </row>
    <row r="100" spans="2:3" x14ac:dyDescent="0.2">
      <c r="B100" s="187"/>
      <c r="C100" s="170"/>
    </row>
    <row r="101" spans="2:3" x14ac:dyDescent="0.2">
      <c r="B101" s="187"/>
      <c r="C101" s="170"/>
    </row>
    <row r="102" spans="2:3" x14ac:dyDescent="0.2">
      <c r="B102" s="187"/>
      <c r="C102" s="170"/>
    </row>
    <row r="103" spans="2:3" x14ac:dyDescent="0.2">
      <c r="B103" s="187"/>
      <c r="C103" s="170"/>
    </row>
    <row r="104" spans="2:3" x14ac:dyDescent="0.2">
      <c r="B104" s="187"/>
      <c r="C104" s="170"/>
    </row>
    <row r="105" spans="2:3" x14ac:dyDescent="0.2">
      <c r="B105" s="187"/>
      <c r="C105" s="170"/>
    </row>
    <row r="106" spans="2:3" x14ac:dyDescent="0.2">
      <c r="B106" s="187"/>
      <c r="C106" s="170"/>
    </row>
    <row r="107" spans="2:3" x14ac:dyDescent="0.2">
      <c r="B107" s="187"/>
      <c r="C107" s="170"/>
    </row>
    <row r="108" spans="2:3" x14ac:dyDescent="0.2">
      <c r="B108" s="187"/>
      <c r="C108" s="170"/>
    </row>
    <row r="109" spans="2:3" x14ac:dyDescent="0.2">
      <c r="B109" s="187"/>
      <c r="C109" s="170"/>
    </row>
    <row r="110" spans="2:3" x14ac:dyDescent="0.2">
      <c r="B110" s="187"/>
      <c r="C110" s="170"/>
    </row>
    <row r="111" spans="2:3" x14ac:dyDescent="0.2">
      <c r="B111" s="187"/>
      <c r="C111" s="170"/>
    </row>
    <row r="112" spans="2:3" x14ac:dyDescent="0.2">
      <c r="B112" s="187"/>
      <c r="C112" s="170"/>
    </row>
    <row r="113" spans="2:3" x14ac:dyDescent="0.2">
      <c r="B113" s="187"/>
      <c r="C113" s="170"/>
    </row>
    <row r="114" spans="2:3" x14ac:dyDescent="0.2">
      <c r="B114" s="187"/>
      <c r="C114" s="170"/>
    </row>
    <row r="115" spans="2:3" x14ac:dyDescent="0.2">
      <c r="B115" s="187"/>
      <c r="C115" s="170"/>
    </row>
    <row r="116" spans="2:3" x14ac:dyDescent="0.2">
      <c r="B116" s="187"/>
      <c r="C116" s="170"/>
    </row>
    <row r="117" spans="2:3" x14ac:dyDescent="0.2">
      <c r="B117" s="187"/>
      <c r="C117" s="170"/>
    </row>
    <row r="118" spans="2:3" x14ac:dyDescent="0.2">
      <c r="B118" s="187"/>
      <c r="C118" s="170"/>
    </row>
    <row r="119" spans="2:3" x14ac:dyDescent="0.2">
      <c r="B119" s="187"/>
      <c r="C119" s="170"/>
    </row>
    <row r="120" spans="2:3" x14ac:dyDescent="0.2">
      <c r="B120" s="187"/>
      <c r="C120" s="170"/>
    </row>
    <row r="121" spans="2:3" x14ac:dyDescent="0.2">
      <c r="B121" s="187"/>
      <c r="C121" s="170"/>
    </row>
    <row r="122" spans="2:3" x14ac:dyDescent="0.2">
      <c r="B122" s="187"/>
      <c r="C122" s="170"/>
    </row>
    <row r="123" spans="2:3" x14ac:dyDescent="0.2">
      <c r="B123" s="187"/>
      <c r="C123" s="170"/>
    </row>
    <row r="124" spans="2:3" x14ac:dyDescent="0.2">
      <c r="B124" s="187"/>
      <c r="C124" s="170"/>
    </row>
    <row r="125" spans="2:3" x14ac:dyDescent="0.2">
      <c r="B125" s="187"/>
      <c r="C125" s="170"/>
    </row>
    <row r="126" spans="2:3" x14ac:dyDescent="0.2">
      <c r="B126" s="187"/>
      <c r="C126" s="170"/>
    </row>
    <row r="127" spans="2:3" x14ac:dyDescent="0.2">
      <c r="B127" s="187"/>
      <c r="C127" s="170"/>
    </row>
    <row r="128" spans="2:3" x14ac:dyDescent="0.2">
      <c r="B128" s="187"/>
      <c r="C128" s="170"/>
    </row>
    <row r="129" spans="2:3" x14ac:dyDescent="0.2">
      <c r="B129" s="187"/>
      <c r="C129" s="170"/>
    </row>
    <row r="130" spans="2:3" x14ac:dyDescent="0.2">
      <c r="B130" s="187"/>
      <c r="C130" s="170"/>
    </row>
    <row r="131" spans="2:3" x14ac:dyDescent="0.2">
      <c r="B131" s="187"/>
      <c r="C131" s="170"/>
    </row>
    <row r="132" spans="2:3" x14ac:dyDescent="0.2">
      <c r="B132" s="187"/>
      <c r="C132" s="170"/>
    </row>
    <row r="133" spans="2:3" x14ac:dyDescent="0.2">
      <c r="B133" s="187"/>
      <c r="C133" s="170"/>
    </row>
    <row r="134" spans="2:3" x14ac:dyDescent="0.2">
      <c r="B134" s="187"/>
      <c r="C134" s="170"/>
    </row>
    <row r="135" spans="2:3" x14ac:dyDescent="0.2">
      <c r="B135" s="187"/>
      <c r="C135" s="170"/>
    </row>
    <row r="136" spans="2:3" x14ac:dyDescent="0.2">
      <c r="B136" s="187"/>
      <c r="C136" s="170"/>
    </row>
    <row r="137" spans="2:3" x14ac:dyDescent="0.2">
      <c r="B137" s="187"/>
      <c r="C137" s="170"/>
    </row>
    <row r="138" spans="2:3" x14ac:dyDescent="0.2">
      <c r="B138" s="187"/>
      <c r="C138" s="170"/>
    </row>
    <row r="139" spans="2:3" x14ac:dyDescent="0.2">
      <c r="B139" s="187"/>
      <c r="C139" s="170"/>
    </row>
    <row r="140" spans="2:3" x14ac:dyDescent="0.2">
      <c r="B140" s="187"/>
      <c r="C140" s="170"/>
    </row>
    <row r="141" spans="2:3" x14ac:dyDescent="0.2">
      <c r="B141" s="187"/>
      <c r="C141" s="170"/>
    </row>
    <row r="142" spans="2:3" x14ac:dyDescent="0.2">
      <c r="B142" s="187"/>
      <c r="C142" s="170"/>
    </row>
    <row r="143" spans="2:3" x14ac:dyDescent="0.2">
      <c r="B143" s="187"/>
      <c r="C143" s="170"/>
    </row>
    <row r="144" spans="2:3" x14ac:dyDescent="0.2">
      <c r="B144" s="187"/>
      <c r="C144" s="170"/>
    </row>
    <row r="145" spans="1:6" x14ac:dyDescent="0.2">
      <c r="B145" s="187"/>
      <c r="C145" s="170"/>
    </row>
    <row r="147" spans="1:6" ht="38.25" x14ac:dyDescent="0.2">
      <c r="A147" s="188" t="s">
        <v>31</v>
      </c>
      <c r="B147" s="171" t="s">
        <v>1033</v>
      </c>
      <c r="C147" s="171"/>
      <c r="D147" s="172" t="s">
        <v>28</v>
      </c>
      <c r="E147" s="173" t="s">
        <v>435</v>
      </c>
      <c r="F147" s="189"/>
    </row>
    <row r="148" spans="1:6" ht="63.75" x14ac:dyDescent="0.2">
      <c r="B148" s="100" t="s">
        <v>22</v>
      </c>
      <c r="C148" s="100" t="s">
        <v>33</v>
      </c>
    </row>
    <row r="149" spans="1:6" ht="25.5" x14ac:dyDescent="0.2">
      <c r="B149" s="100" t="s">
        <v>22</v>
      </c>
      <c r="C149" s="100" t="s">
        <v>34</v>
      </c>
    </row>
    <row r="151" spans="1:6" x14ac:dyDescent="0.2">
      <c r="A151" s="70">
        <v>20</v>
      </c>
    </row>
    <row r="152" spans="1:6" x14ac:dyDescent="0.2">
      <c r="A152" s="70" t="s">
        <v>176</v>
      </c>
    </row>
    <row r="153" spans="1:6" x14ac:dyDescent="0.2">
      <c r="A153" s="70" t="s">
        <v>177</v>
      </c>
    </row>
    <row r="154" spans="1:6" x14ac:dyDescent="0.2">
      <c r="A154" s="70" t="s">
        <v>178</v>
      </c>
    </row>
    <row r="155" spans="1:6" x14ac:dyDescent="0.2">
      <c r="A155" s="190" t="s">
        <v>185</v>
      </c>
    </row>
    <row r="156" spans="1:6" x14ac:dyDescent="0.2">
      <c r="A156" s="70" t="s">
        <v>186</v>
      </c>
    </row>
    <row r="157" spans="1:6" x14ac:dyDescent="0.2">
      <c r="A157" s="70" t="s">
        <v>187</v>
      </c>
    </row>
    <row r="158" spans="1:6" x14ac:dyDescent="0.2">
      <c r="A158" s="70" t="s">
        <v>188</v>
      </c>
    </row>
    <row r="159" spans="1:6" x14ac:dyDescent="0.2">
      <c r="C159" s="175">
        <v>40396</v>
      </c>
    </row>
    <row r="160" spans="1:6" x14ac:dyDescent="0.2">
      <c r="A160" s="70">
        <v>21</v>
      </c>
    </row>
    <row r="161" spans="1:1" x14ac:dyDescent="0.2">
      <c r="A161" s="70" t="s">
        <v>176</v>
      </c>
    </row>
    <row r="162" spans="1:1" x14ac:dyDescent="0.2">
      <c r="A162" s="70" t="s">
        <v>177</v>
      </c>
    </row>
  </sheetData>
  <sheetProtection password="D13B" sheet="1" objects="1" scenarios="1" selectLockedCells="1"/>
  <mergeCells count="16">
    <mergeCell ref="G6:H6"/>
    <mergeCell ref="A58:D58"/>
    <mergeCell ref="A12:G12"/>
    <mergeCell ref="C14:C15"/>
    <mergeCell ref="G14:G15"/>
    <mergeCell ref="A14:B14"/>
    <mergeCell ref="D14:D15"/>
    <mergeCell ref="E14:E15"/>
    <mergeCell ref="F14:F15"/>
    <mergeCell ref="I12:J12"/>
    <mergeCell ref="I14:I15"/>
    <mergeCell ref="J14:J15"/>
    <mergeCell ref="G7:H7"/>
    <mergeCell ref="G8:H8"/>
    <mergeCell ref="H14:H15"/>
    <mergeCell ref="E10:I10"/>
  </mergeCells>
  <phoneticPr fontId="2" type="noConversion"/>
  <pageMargins left="0.2" right="0.25" top="0.2" bottom="0.43" header="0.17" footer="0.17"/>
  <pageSetup scale="73" orientation="portrait" r:id="rId1"/>
  <headerFooter alignWithMargins="0">
    <oddFooter>&amp;L&amp;8&amp;Z&amp;F, &amp;A&amp;R&amp;8&amp;D, &amp;T</oddFooter>
  </headerFooter>
  <ignoredErrors>
    <ignoredError sqref="F39"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7" tint="0.39997558519241921"/>
  </sheetPr>
  <dimension ref="A1:K162"/>
  <sheetViews>
    <sheetView topLeftCell="A16" zoomScaleNormal="100" zoomScaleSheetLayoutView="100" workbookViewId="0">
      <selection activeCell="E16" sqref="E16"/>
    </sheetView>
  </sheetViews>
  <sheetFormatPr defaultRowHeight="12.75" x14ac:dyDescent="0.2"/>
  <cols>
    <col min="1" max="1" width="5.140625" style="75" customWidth="1"/>
    <col min="2" max="2" width="6.5703125" style="75" customWidth="1"/>
    <col min="3" max="3" width="8.28515625" style="75" customWidth="1"/>
    <col min="4" max="4" width="40.28515625" style="70" customWidth="1"/>
    <col min="5" max="5" width="14" style="70" customWidth="1"/>
    <col min="6" max="6" width="13.5703125" style="70" customWidth="1"/>
    <col min="7" max="7" width="12.140625" style="70" customWidth="1"/>
    <col min="8" max="8" width="6.7109375" style="70" customWidth="1"/>
    <col min="9" max="9" width="12" style="70" customWidth="1"/>
    <col min="10" max="10" width="15" style="70" customWidth="1"/>
    <col min="11" max="16384" width="9.140625" style="70"/>
  </cols>
  <sheetData>
    <row r="1" spans="1:11" s="167" customFormat="1" ht="20.25" x14ac:dyDescent="0.3">
      <c r="A1" s="50" t="s">
        <v>1036</v>
      </c>
      <c r="B1" s="142"/>
      <c r="C1" s="142"/>
      <c r="D1" s="142"/>
      <c r="E1" s="142"/>
      <c r="F1" s="142"/>
      <c r="H1" s="83" t="s">
        <v>217</v>
      </c>
      <c r="I1" s="96"/>
      <c r="J1" s="96"/>
      <c r="K1" s="96"/>
    </row>
    <row r="2" spans="1:11" s="167" customFormat="1" ht="20.25" x14ac:dyDescent="0.3">
      <c r="A2" s="50" t="s">
        <v>805</v>
      </c>
      <c r="B2" s="142"/>
      <c r="C2" s="142"/>
      <c r="D2" s="142"/>
      <c r="E2" s="142"/>
      <c r="F2" s="142"/>
      <c r="G2" s="142"/>
      <c r="H2" s="83" t="s">
        <v>144</v>
      </c>
      <c r="I2" s="96"/>
      <c r="J2" s="96"/>
      <c r="K2" s="96"/>
    </row>
    <row r="3" spans="1:11" s="167" customFormat="1" ht="20.25" x14ac:dyDescent="0.3">
      <c r="A3" s="50" t="s">
        <v>433</v>
      </c>
      <c r="B3" s="142"/>
      <c r="C3" s="142"/>
      <c r="D3" s="142"/>
      <c r="E3" s="142"/>
      <c r="F3" s="142"/>
      <c r="G3" s="142"/>
      <c r="H3" s="96"/>
      <c r="I3" s="96"/>
      <c r="J3" s="96"/>
      <c r="K3" s="96"/>
    </row>
    <row r="4" spans="1:11" s="167" customFormat="1" ht="17.25" customHeight="1" x14ac:dyDescent="0.3">
      <c r="A4" s="50" t="s">
        <v>432</v>
      </c>
      <c r="B4" s="142"/>
      <c r="C4" s="142"/>
      <c r="D4" s="142"/>
      <c r="E4" s="142"/>
      <c r="F4" s="142"/>
      <c r="G4" s="142"/>
      <c r="H4" s="96"/>
      <c r="I4" s="96"/>
      <c r="J4" s="96"/>
      <c r="K4" s="96"/>
    </row>
    <row r="5" spans="1:11" s="167" customFormat="1" ht="17.25" customHeight="1" x14ac:dyDescent="0.3">
      <c r="A5" s="50" t="s">
        <v>431</v>
      </c>
      <c r="B5" s="142"/>
      <c r="C5" s="142"/>
      <c r="D5" s="142"/>
      <c r="E5" s="142"/>
      <c r="F5" s="142"/>
      <c r="G5" s="142"/>
      <c r="H5" s="96"/>
      <c r="I5" s="96"/>
      <c r="J5" s="96"/>
      <c r="K5" s="96"/>
    </row>
    <row r="6" spans="1:11" ht="18" customHeight="1" x14ac:dyDescent="0.2">
      <c r="A6" s="96"/>
      <c r="B6" s="96"/>
      <c r="C6" s="159"/>
      <c r="D6" s="96"/>
      <c r="E6" s="96"/>
      <c r="F6" s="143" t="s">
        <v>221</v>
      </c>
      <c r="G6" s="825">
        <f>'1 Provider Data'!$B$5</f>
        <v>0</v>
      </c>
      <c r="H6" s="827"/>
      <c r="I6" s="96"/>
      <c r="J6" s="96"/>
      <c r="K6" s="96"/>
    </row>
    <row r="7" spans="1:11" s="89" customFormat="1" ht="16.5" customHeight="1" x14ac:dyDescent="0.2">
      <c r="A7" s="96"/>
      <c r="B7" s="96"/>
      <c r="C7" s="159"/>
      <c r="D7" s="96"/>
      <c r="E7" s="96"/>
      <c r="F7" s="143" t="s">
        <v>1034</v>
      </c>
      <c r="G7" s="794">
        <f>+'1 Provider Data'!$B$12</f>
        <v>0</v>
      </c>
      <c r="H7" s="794"/>
      <c r="I7" s="96"/>
      <c r="J7" s="96"/>
      <c r="K7" s="96"/>
    </row>
    <row r="8" spans="1:11" s="89" customFormat="1" ht="16.5" customHeight="1" x14ac:dyDescent="0.2">
      <c r="A8" s="96"/>
      <c r="B8" s="96"/>
      <c r="C8" s="159"/>
      <c r="D8" s="96"/>
      <c r="F8" s="143" t="s">
        <v>222</v>
      </c>
      <c r="G8" s="798">
        <f>'1 Provider Data'!$B$7</f>
        <v>41455</v>
      </c>
      <c r="H8" s="798"/>
      <c r="I8" s="96"/>
      <c r="J8" s="96"/>
      <c r="K8" s="96"/>
    </row>
    <row r="9" spans="1:11" s="89" customFormat="1" ht="11.25" customHeight="1" thickBot="1" x14ac:dyDescent="0.25">
      <c r="A9" s="96"/>
      <c r="B9" s="96"/>
      <c r="C9" s="159"/>
      <c r="D9" s="96"/>
      <c r="E9" s="96"/>
      <c r="F9" s="96"/>
      <c r="G9" s="96"/>
      <c r="H9" s="96"/>
      <c r="I9" s="96"/>
      <c r="J9" s="96"/>
      <c r="K9" s="96"/>
    </row>
    <row r="10" spans="1:11" ht="20.25" customHeight="1" thickBot="1" x14ac:dyDescent="0.3">
      <c r="A10" s="96"/>
      <c r="B10" s="96"/>
      <c r="C10" s="159"/>
      <c r="D10" s="96"/>
      <c r="E10" s="838" t="s">
        <v>560</v>
      </c>
      <c r="F10" s="839"/>
      <c r="G10" s="839"/>
      <c r="H10" s="839"/>
      <c r="I10" s="840"/>
      <c r="J10" s="96"/>
      <c r="K10" s="96"/>
    </row>
    <row r="11" spans="1:11" ht="12.75" customHeight="1" thickBot="1" x14ac:dyDescent="0.25">
      <c r="A11" s="96"/>
      <c r="B11" s="96"/>
      <c r="C11" s="96"/>
      <c r="D11" s="96"/>
      <c r="E11" s="96"/>
      <c r="F11" s="96"/>
      <c r="G11" s="96"/>
      <c r="H11" s="96"/>
      <c r="I11" s="96"/>
      <c r="J11" s="96"/>
      <c r="K11" s="96"/>
    </row>
    <row r="12" spans="1:11" ht="16.5" customHeight="1" thickBot="1" x14ac:dyDescent="0.3">
      <c r="A12" s="816" t="s">
        <v>434</v>
      </c>
      <c r="B12" s="817"/>
      <c r="C12" s="817"/>
      <c r="D12" s="817"/>
      <c r="E12" s="817"/>
      <c r="F12" s="817"/>
      <c r="G12" s="817"/>
      <c r="H12" s="818"/>
      <c r="I12" s="814" t="s">
        <v>879</v>
      </c>
      <c r="J12" s="815"/>
      <c r="K12" s="96"/>
    </row>
    <row r="13" spans="1:11" ht="16.5" customHeight="1" thickBot="1" x14ac:dyDescent="0.25">
      <c r="A13" s="382" t="s">
        <v>845</v>
      </c>
      <c r="B13" s="382" t="s">
        <v>846</v>
      </c>
      <c r="C13" s="382" t="s">
        <v>847</v>
      </c>
      <c r="D13" s="382" t="s">
        <v>848</v>
      </c>
      <c r="E13" s="382" t="s">
        <v>849</v>
      </c>
      <c r="F13" s="382" t="s">
        <v>844</v>
      </c>
      <c r="G13" s="382" t="s">
        <v>843</v>
      </c>
      <c r="H13" s="382"/>
      <c r="I13" s="382" t="s">
        <v>123</v>
      </c>
      <c r="J13" s="382" t="s">
        <v>124</v>
      </c>
      <c r="K13" s="379"/>
    </row>
    <row r="14" spans="1:11" ht="69.75" customHeight="1" x14ac:dyDescent="0.2">
      <c r="A14" s="852" t="s">
        <v>319</v>
      </c>
      <c r="B14" s="853"/>
      <c r="C14" s="845" t="s">
        <v>857</v>
      </c>
      <c r="D14" s="854" t="s">
        <v>858</v>
      </c>
      <c r="E14" s="806" t="s">
        <v>25</v>
      </c>
      <c r="F14" s="849" t="s">
        <v>1116</v>
      </c>
      <c r="G14" s="806" t="s">
        <v>437</v>
      </c>
      <c r="H14" s="836" t="s">
        <v>31</v>
      </c>
      <c r="I14" s="856" t="s">
        <v>892</v>
      </c>
      <c r="J14" s="856" t="s">
        <v>893</v>
      </c>
      <c r="K14" s="379"/>
    </row>
    <row r="15" spans="1:11" ht="21.75" customHeight="1" thickBot="1" x14ac:dyDescent="0.25">
      <c r="A15" s="658" t="s">
        <v>189</v>
      </c>
      <c r="B15" s="659" t="s">
        <v>53</v>
      </c>
      <c r="C15" s="846"/>
      <c r="D15" s="855"/>
      <c r="E15" s="808"/>
      <c r="F15" s="850"/>
      <c r="G15" s="807"/>
      <c r="H15" s="837"/>
      <c r="I15" s="856"/>
      <c r="J15" s="856"/>
      <c r="K15" s="379"/>
    </row>
    <row r="16" spans="1:11" x14ac:dyDescent="0.2">
      <c r="A16" s="182">
        <v>408</v>
      </c>
      <c r="B16" s="182">
        <v>400</v>
      </c>
      <c r="C16" s="100" t="s">
        <v>512</v>
      </c>
      <c r="D16" s="165" t="s">
        <v>1022</v>
      </c>
      <c r="E16" s="640"/>
      <c r="F16" s="682">
        <f>'6 DSP Time Study Summary'!$E$29</f>
        <v>0.34837643203878388</v>
      </c>
      <c r="G16" s="624">
        <f>E16*F16</f>
        <v>0</v>
      </c>
      <c r="H16" s="683">
        <v>1</v>
      </c>
      <c r="I16" s="640"/>
      <c r="J16" s="678">
        <f>I16*F16</f>
        <v>0</v>
      </c>
      <c r="K16" s="379"/>
    </row>
    <row r="17" spans="1:11" x14ac:dyDescent="0.2">
      <c r="A17" s="184">
        <v>408</v>
      </c>
      <c r="B17" s="184">
        <v>400</v>
      </c>
      <c r="C17" s="100" t="s">
        <v>513</v>
      </c>
      <c r="D17" s="165" t="s">
        <v>1014</v>
      </c>
      <c r="E17" s="640"/>
      <c r="F17" s="682">
        <f>'6 DSP Time Study Summary'!$E$29</f>
        <v>0.34837643203878388</v>
      </c>
      <c r="G17" s="624">
        <f t="shared" ref="G17:G32" si="0">E17*F17</f>
        <v>0</v>
      </c>
      <c r="H17" s="684">
        <f>H16+1</f>
        <v>2</v>
      </c>
      <c r="I17" s="640"/>
      <c r="J17" s="678">
        <f t="shared" ref="J17:J39" si="1">I17*F17</f>
        <v>0</v>
      </c>
      <c r="K17" s="379"/>
    </row>
    <row r="18" spans="1:11" x14ac:dyDescent="0.2">
      <c r="A18" s="184">
        <v>408</v>
      </c>
      <c r="B18" s="184">
        <v>400</v>
      </c>
      <c r="C18" s="100" t="s">
        <v>514</v>
      </c>
      <c r="D18" s="165" t="s">
        <v>77</v>
      </c>
      <c r="E18" s="640"/>
      <c r="F18" s="682">
        <f>'6 DSP Time Study Summary'!$E$29</f>
        <v>0.34837643203878388</v>
      </c>
      <c r="G18" s="624">
        <f t="shared" si="0"/>
        <v>0</v>
      </c>
      <c r="H18" s="684">
        <f t="shared" ref="H18:H57" si="2">H17+1</f>
        <v>3</v>
      </c>
      <c r="I18" s="640"/>
      <c r="J18" s="678">
        <f t="shared" si="1"/>
        <v>0</v>
      </c>
      <c r="K18" s="379"/>
    </row>
    <row r="19" spans="1:11" x14ac:dyDescent="0.2">
      <c r="A19" s="184">
        <v>408</v>
      </c>
      <c r="B19" s="184">
        <v>400</v>
      </c>
      <c r="C19" s="100" t="s">
        <v>515</v>
      </c>
      <c r="D19" s="680" t="s">
        <v>1024</v>
      </c>
      <c r="E19" s="640"/>
      <c r="F19" s="682">
        <f>'6 DSP Time Study Summary'!$E$29</f>
        <v>0.34837643203878388</v>
      </c>
      <c r="G19" s="624">
        <f t="shared" si="0"/>
        <v>0</v>
      </c>
      <c r="H19" s="684">
        <f t="shared" si="2"/>
        <v>4</v>
      </c>
      <c r="I19" s="640"/>
      <c r="J19" s="678">
        <f t="shared" si="1"/>
        <v>0</v>
      </c>
      <c r="K19" s="379"/>
    </row>
    <row r="20" spans="1:11" x14ac:dyDescent="0.2">
      <c r="A20" s="184">
        <v>408</v>
      </c>
      <c r="B20" s="184">
        <v>400</v>
      </c>
      <c r="C20" s="100" t="s">
        <v>516</v>
      </c>
      <c r="D20" s="165" t="s">
        <v>1021</v>
      </c>
      <c r="E20" s="640"/>
      <c r="F20" s="682">
        <f>'6 DSP Time Study Summary'!$E$29</f>
        <v>0.34837643203878388</v>
      </c>
      <c r="G20" s="624">
        <f t="shared" si="0"/>
        <v>0</v>
      </c>
      <c r="H20" s="684">
        <f t="shared" si="2"/>
        <v>5</v>
      </c>
      <c r="I20" s="640"/>
      <c r="J20" s="678">
        <f t="shared" si="1"/>
        <v>0</v>
      </c>
      <c r="K20" s="379"/>
    </row>
    <row r="21" spans="1:11" x14ac:dyDescent="0.2">
      <c r="A21" s="184">
        <v>408</v>
      </c>
      <c r="B21" s="184">
        <v>400</v>
      </c>
      <c r="C21" s="100" t="s">
        <v>517</v>
      </c>
      <c r="D21" s="132" t="s">
        <v>922</v>
      </c>
      <c r="E21" s="640"/>
      <c r="F21" s="682">
        <f>'6 DSP Time Study Summary'!$E$29</f>
        <v>0.34837643203878388</v>
      </c>
      <c r="G21" s="624">
        <f t="shared" si="0"/>
        <v>0</v>
      </c>
      <c r="H21" s="684">
        <f t="shared" si="2"/>
        <v>6</v>
      </c>
      <c r="I21" s="640"/>
      <c r="J21" s="678">
        <f t="shared" si="1"/>
        <v>0</v>
      </c>
      <c r="K21" s="379"/>
    </row>
    <row r="22" spans="1:11" x14ac:dyDescent="0.2">
      <c r="A22" s="184">
        <v>408</v>
      </c>
      <c r="B22" s="184">
        <v>400</v>
      </c>
      <c r="C22" s="100" t="s">
        <v>518</v>
      </c>
      <c r="D22" s="165" t="s">
        <v>1018</v>
      </c>
      <c r="E22" s="640"/>
      <c r="F22" s="682">
        <f>'6 DSP Time Study Summary'!$E$29</f>
        <v>0.34837643203878388</v>
      </c>
      <c r="G22" s="624">
        <f t="shared" si="0"/>
        <v>0</v>
      </c>
      <c r="H22" s="684">
        <f t="shared" si="2"/>
        <v>7</v>
      </c>
      <c r="I22" s="640"/>
      <c r="J22" s="678">
        <f t="shared" si="1"/>
        <v>0</v>
      </c>
      <c r="K22" s="379"/>
    </row>
    <row r="23" spans="1:11" s="169" customFormat="1" x14ac:dyDescent="0.2">
      <c r="A23" s="356">
        <v>408</v>
      </c>
      <c r="B23" s="356">
        <v>400</v>
      </c>
      <c r="C23" s="100" t="s">
        <v>519</v>
      </c>
      <c r="D23" s="165" t="s">
        <v>1017</v>
      </c>
      <c r="E23" s="640"/>
      <c r="F23" s="682">
        <f>'6 DSP Time Study Summary'!$E$29</f>
        <v>0.34837643203878388</v>
      </c>
      <c r="G23" s="624">
        <f t="shared" si="0"/>
        <v>0</v>
      </c>
      <c r="H23" s="684">
        <f t="shared" si="2"/>
        <v>8</v>
      </c>
      <c r="I23" s="640"/>
      <c r="J23" s="678">
        <f t="shared" si="1"/>
        <v>0</v>
      </c>
      <c r="K23" s="379"/>
    </row>
    <row r="24" spans="1:11" s="169" customFormat="1" x14ac:dyDescent="0.2">
      <c r="A24" s="356">
        <v>408</v>
      </c>
      <c r="B24" s="356">
        <v>400</v>
      </c>
      <c r="C24" s="100" t="s">
        <v>520</v>
      </c>
      <c r="D24" s="165" t="s">
        <v>1025</v>
      </c>
      <c r="E24" s="640"/>
      <c r="F24" s="682">
        <f>'6 DSP Time Study Summary'!$E$29</f>
        <v>0.34837643203878388</v>
      </c>
      <c r="G24" s="624">
        <f t="shared" si="0"/>
        <v>0</v>
      </c>
      <c r="H24" s="684">
        <f t="shared" si="2"/>
        <v>9</v>
      </c>
      <c r="I24" s="640"/>
      <c r="J24" s="678">
        <f t="shared" si="1"/>
        <v>0</v>
      </c>
      <c r="K24" s="379"/>
    </row>
    <row r="25" spans="1:11" s="169" customFormat="1" x14ac:dyDescent="0.2">
      <c r="A25" s="356">
        <v>408</v>
      </c>
      <c r="B25" s="356">
        <v>400</v>
      </c>
      <c r="C25" s="100" t="s">
        <v>521</v>
      </c>
      <c r="D25" s="165" t="s">
        <v>862</v>
      </c>
      <c r="E25" s="640"/>
      <c r="F25" s="682">
        <f>'6 DSP Time Study Summary'!$E$29</f>
        <v>0.34837643203878388</v>
      </c>
      <c r="G25" s="624">
        <f t="shared" si="0"/>
        <v>0</v>
      </c>
      <c r="H25" s="684">
        <f t="shared" si="2"/>
        <v>10</v>
      </c>
      <c r="I25" s="640"/>
      <c r="J25" s="678">
        <f t="shared" si="1"/>
        <v>0</v>
      </c>
      <c r="K25" s="379"/>
    </row>
    <row r="26" spans="1:11" x14ac:dyDescent="0.2">
      <c r="A26" s="184">
        <v>408</v>
      </c>
      <c r="B26" s="184">
        <v>400</v>
      </c>
      <c r="C26" s="100" t="s">
        <v>522</v>
      </c>
      <c r="D26" s="165" t="s">
        <v>1020</v>
      </c>
      <c r="E26" s="640"/>
      <c r="F26" s="682">
        <f>'6 DSP Time Study Summary'!$E$29</f>
        <v>0.34837643203878388</v>
      </c>
      <c r="G26" s="624">
        <f t="shared" si="0"/>
        <v>0</v>
      </c>
      <c r="H26" s="684">
        <f t="shared" si="2"/>
        <v>11</v>
      </c>
      <c r="I26" s="640"/>
      <c r="J26" s="678">
        <f t="shared" si="1"/>
        <v>0</v>
      </c>
      <c r="K26" s="379"/>
    </row>
    <row r="27" spans="1:11" x14ac:dyDescent="0.2">
      <c r="A27" s="184">
        <v>408</v>
      </c>
      <c r="B27" s="184">
        <v>400</v>
      </c>
      <c r="C27" s="100" t="s">
        <v>523</v>
      </c>
      <c r="D27" s="165" t="s">
        <v>1026</v>
      </c>
      <c r="E27" s="640"/>
      <c r="F27" s="682">
        <f>'6 DSP Time Study Summary'!$E$29</f>
        <v>0.34837643203878388</v>
      </c>
      <c r="G27" s="624">
        <f t="shared" si="0"/>
        <v>0</v>
      </c>
      <c r="H27" s="684">
        <f t="shared" si="2"/>
        <v>12</v>
      </c>
      <c r="I27" s="640"/>
      <c r="J27" s="678">
        <f t="shared" si="1"/>
        <v>0</v>
      </c>
      <c r="K27" s="379"/>
    </row>
    <row r="28" spans="1:11" x14ac:dyDescent="0.2">
      <c r="A28" s="184">
        <v>408</v>
      </c>
      <c r="B28" s="184">
        <v>400</v>
      </c>
      <c r="C28" s="100" t="s">
        <v>524</v>
      </c>
      <c r="D28" s="165" t="s">
        <v>1027</v>
      </c>
      <c r="E28" s="640"/>
      <c r="F28" s="682">
        <f>'6 DSP Time Study Summary'!$E$29</f>
        <v>0.34837643203878388</v>
      </c>
      <c r="G28" s="624">
        <f t="shared" si="0"/>
        <v>0</v>
      </c>
      <c r="H28" s="684">
        <f t="shared" si="2"/>
        <v>13</v>
      </c>
      <c r="I28" s="640"/>
      <c r="J28" s="678">
        <f t="shared" si="1"/>
        <v>0</v>
      </c>
      <c r="K28" s="379"/>
    </row>
    <row r="29" spans="1:11" x14ac:dyDescent="0.2">
      <c r="A29" s="184">
        <v>408</v>
      </c>
      <c r="B29" s="184">
        <v>400</v>
      </c>
      <c r="C29" s="100" t="s">
        <v>525</v>
      </c>
      <c r="D29" s="165" t="s">
        <v>1028</v>
      </c>
      <c r="E29" s="640"/>
      <c r="F29" s="682">
        <f>'6 DSP Time Study Summary'!$E$29</f>
        <v>0.34837643203878388</v>
      </c>
      <c r="G29" s="624">
        <f t="shared" si="0"/>
        <v>0</v>
      </c>
      <c r="H29" s="684">
        <f t="shared" si="2"/>
        <v>14</v>
      </c>
      <c r="I29" s="640"/>
      <c r="J29" s="678">
        <f t="shared" si="1"/>
        <v>0</v>
      </c>
      <c r="K29" s="379"/>
    </row>
    <row r="30" spans="1:11" x14ac:dyDescent="0.2">
      <c r="A30" s="184">
        <v>408</v>
      </c>
      <c r="B30" s="184">
        <v>400</v>
      </c>
      <c r="C30" s="100" t="s">
        <v>526</v>
      </c>
      <c r="D30" s="165" t="s">
        <v>1023</v>
      </c>
      <c r="E30" s="640"/>
      <c r="F30" s="682">
        <f>'6 DSP Time Study Summary'!$E$29</f>
        <v>0.34837643203878388</v>
      </c>
      <c r="G30" s="624">
        <f t="shared" si="0"/>
        <v>0</v>
      </c>
      <c r="H30" s="684">
        <f t="shared" si="2"/>
        <v>15</v>
      </c>
      <c r="I30" s="640"/>
      <c r="J30" s="678">
        <f t="shared" si="1"/>
        <v>0</v>
      </c>
      <c r="K30" s="379"/>
    </row>
    <row r="31" spans="1:11" x14ac:dyDescent="0.2">
      <c r="A31" s="184">
        <v>408</v>
      </c>
      <c r="B31" s="184">
        <v>400</v>
      </c>
      <c r="C31" s="100" t="s">
        <v>527</v>
      </c>
      <c r="D31" s="165" t="s">
        <v>1016</v>
      </c>
      <c r="E31" s="640"/>
      <c r="F31" s="682">
        <f>'6 DSP Time Study Summary'!$E$29</f>
        <v>0.34837643203878388</v>
      </c>
      <c r="G31" s="624">
        <f t="shared" si="0"/>
        <v>0</v>
      </c>
      <c r="H31" s="684">
        <f t="shared" si="2"/>
        <v>16</v>
      </c>
      <c r="I31" s="640"/>
      <c r="J31" s="678">
        <f t="shared" si="1"/>
        <v>0</v>
      </c>
      <c r="K31" s="379"/>
    </row>
    <row r="32" spans="1:11" x14ac:dyDescent="0.2">
      <c r="A32" s="184">
        <v>408</v>
      </c>
      <c r="B32" s="184">
        <v>400</v>
      </c>
      <c r="C32" s="100" t="s">
        <v>528</v>
      </c>
      <c r="D32" s="165" t="s">
        <v>35</v>
      </c>
      <c r="E32" s="640"/>
      <c r="F32" s="682">
        <f>'6 DSP Time Study Summary'!$E$29</f>
        <v>0.34837643203878388</v>
      </c>
      <c r="G32" s="624">
        <f t="shared" si="0"/>
        <v>0</v>
      </c>
      <c r="H32" s="684">
        <f t="shared" si="2"/>
        <v>17</v>
      </c>
      <c r="I32" s="640"/>
      <c r="J32" s="678">
        <f t="shared" si="1"/>
        <v>0</v>
      </c>
      <c r="K32" s="379"/>
    </row>
    <row r="33" spans="1:11" x14ac:dyDescent="0.2">
      <c r="A33" s="184">
        <v>408</v>
      </c>
      <c r="B33" s="184">
        <v>400</v>
      </c>
      <c r="C33" s="100" t="s">
        <v>529</v>
      </c>
      <c r="D33" s="132" t="s">
        <v>1074</v>
      </c>
      <c r="E33" s="640"/>
      <c r="F33" s="682">
        <f>'6 DSP Time Study Summary'!$E$29</f>
        <v>0.34837643203878388</v>
      </c>
      <c r="G33" s="624">
        <f t="shared" ref="G33:G40" si="3">E33*F33</f>
        <v>0</v>
      </c>
      <c r="H33" s="684">
        <f t="shared" si="2"/>
        <v>18</v>
      </c>
      <c r="I33" s="640"/>
      <c r="J33" s="678">
        <f>I33*F33</f>
        <v>0</v>
      </c>
      <c r="K33" s="379"/>
    </row>
    <row r="34" spans="1:11" x14ac:dyDescent="0.2">
      <c r="A34" s="184">
        <v>408</v>
      </c>
      <c r="B34" s="184">
        <v>400</v>
      </c>
      <c r="C34" s="100" t="s">
        <v>530</v>
      </c>
      <c r="D34" s="132" t="s">
        <v>46</v>
      </c>
      <c r="E34" s="640"/>
      <c r="F34" s="682">
        <f>'6 DSP Time Study Summary'!$E$29</f>
        <v>0.34837643203878388</v>
      </c>
      <c r="G34" s="624">
        <f t="shared" si="3"/>
        <v>0</v>
      </c>
      <c r="H34" s="684">
        <f t="shared" si="2"/>
        <v>19</v>
      </c>
      <c r="I34" s="640"/>
      <c r="J34" s="678">
        <f>I34*F34</f>
        <v>0</v>
      </c>
      <c r="K34" s="379"/>
    </row>
    <row r="35" spans="1:11" ht="25.5" x14ac:dyDescent="0.2">
      <c r="A35" s="184">
        <v>408</v>
      </c>
      <c r="B35" s="184">
        <v>400</v>
      </c>
      <c r="C35" s="100" t="s">
        <v>531</v>
      </c>
      <c r="D35" s="132" t="s">
        <v>1075</v>
      </c>
      <c r="E35" s="640"/>
      <c r="F35" s="682">
        <f>'6 DSP Time Study Summary'!$E$29</f>
        <v>0.34837643203878388</v>
      </c>
      <c r="G35" s="624">
        <f t="shared" si="3"/>
        <v>0</v>
      </c>
      <c r="H35" s="684">
        <f t="shared" si="2"/>
        <v>20</v>
      </c>
      <c r="I35" s="640"/>
      <c r="J35" s="678">
        <f>I35*F35</f>
        <v>0</v>
      </c>
      <c r="K35" s="379"/>
    </row>
    <row r="36" spans="1:11" x14ac:dyDescent="0.2">
      <c r="A36" s="184">
        <v>408</v>
      </c>
      <c r="B36" s="184">
        <v>400</v>
      </c>
      <c r="C36" s="100" t="s">
        <v>532</v>
      </c>
      <c r="D36" s="132" t="s">
        <v>1076</v>
      </c>
      <c r="E36" s="640"/>
      <c r="F36" s="682">
        <f>'6 DSP Time Study Summary'!$E$29</f>
        <v>0.34837643203878388</v>
      </c>
      <c r="G36" s="624">
        <f t="shared" si="3"/>
        <v>0</v>
      </c>
      <c r="H36" s="684">
        <f t="shared" si="2"/>
        <v>21</v>
      </c>
      <c r="I36" s="640"/>
      <c r="J36" s="678">
        <f>I36*F36</f>
        <v>0</v>
      </c>
      <c r="K36" s="379"/>
    </row>
    <row r="37" spans="1:11" x14ac:dyDescent="0.2">
      <c r="A37" s="184">
        <v>408</v>
      </c>
      <c r="B37" s="184">
        <v>400</v>
      </c>
      <c r="C37" s="100" t="s">
        <v>533</v>
      </c>
      <c r="D37" s="132" t="s">
        <v>50</v>
      </c>
      <c r="E37" s="640"/>
      <c r="F37" s="682">
        <f>'6 DSP Time Study Summary'!$E$29</f>
        <v>0.34837643203878388</v>
      </c>
      <c r="G37" s="624">
        <f t="shared" si="3"/>
        <v>0</v>
      </c>
      <c r="H37" s="684">
        <f t="shared" si="2"/>
        <v>22</v>
      </c>
      <c r="I37" s="640"/>
      <c r="J37" s="678">
        <f>I37*F37</f>
        <v>0</v>
      </c>
      <c r="K37" s="379"/>
    </row>
    <row r="38" spans="1:11" x14ac:dyDescent="0.2">
      <c r="A38" s="184">
        <v>408</v>
      </c>
      <c r="B38" s="184">
        <v>400</v>
      </c>
      <c r="C38" s="100" t="s">
        <v>534</v>
      </c>
      <c r="D38" s="132" t="s">
        <v>51</v>
      </c>
      <c r="E38" s="640"/>
      <c r="F38" s="682">
        <f>'6 DSP Time Study Summary'!$E$29</f>
        <v>0.34837643203878388</v>
      </c>
      <c r="G38" s="624">
        <f t="shared" si="3"/>
        <v>0</v>
      </c>
      <c r="H38" s="684">
        <f t="shared" si="2"/>
        <v>23</v>
      </c>
      <c r="I38" s="640"/>
      <c r="J38" s="678">
        <f t="shared" si="1"/>
        <v>0</v>
      </c>
      <c r="K38" s="379"/>
    </row>
    <row r="39" spans="1:11" x14ac:dyDescent="0.2">
      <c r="A39" s="184">
        <v>408</v>
      </c>
      <c r="B39" s="184">
        <v>400</v>
      </c>
      <c r="C39" s="100" t="s">
        <v>989</v>
      </c>
      <c r="D39" s="132" t="s">
        <v>303</v>
      </c>
      <c r="E39" s="640"/>
      <c r="F39" s="682">
        <f>'6 DSP Time Study Summary'!$E$61</f>
        <v>0.32139000000000001</v>
      </c>
      <c r="G39" s="624">
        <f t="shared" si="3"/>
        <v>0</v>
      </c>
      <c r="H39" s="684">
        <f t="shared" si="2"/>
        <v>24</v>
      </c>
      <c r="I39" s="640"/>
      <c r="J39" s="678">
        <f t="shared" si="1"/>
        <v>0</v>
      </c>
      <c r="K39" s="379"/>
    </row>
    <row r="40" spans="1:11" x14ac:dyDescent="0.2">
      <c r="A40" s="184">
        <v>408</v>
      </c>
      <c r="B40" s="184">
        <v>400</v>
      </c>
      <c r="C40" s="140" t="s">
        <v>535</v>
      </c>
      <c r="D40" s="681" t="s">
        <v>468</v>
      </c>
      <c r="E40" s="640"/>
      <c r="F40" s="682">
        <f>'6 DSP Time Study Summary'!$E$29</f>
        <v>0.34837643203878388</v>
      </c>
      <c r="G40" s="624">
        <f t="shared" si="3"/>
        <v>0</v>
      </c>
      <c r="H40" s="684">
        <f t="shared" si="2"/>
        <v>25</v>
      </c>
      <c r="I40" s="640"/>
      <c r="J40" s="678">
        <f>I40*F40</f>
        <v>0</v>
      </c>
      <c r="K40" s="379"/>
    </row>
    <row r="41" spans="1:11" x14ac:dyDescent="0.2">
      <c r="A41" s="184">
        <v>408</v>
      </c>
      <c r="B41" s="184">
        <v>400</v>
      </c>
      <c r="C41" s="100"/>
      <c r="D41" s="132"/>
      <c r="E41" s="640"/>
      <c r="F41" s="682">
        <f>'6 DSP Time Study Summary'!$E$29</f>
        <v>0.34837643203878388</v>
      </c>
      <c r="G41" s="624">
        <f t="shared" ref="G41:G52" si="4">E41*F41</f>
        <v>0</v>
      </c>
      <c r="H41" s="684">
        <f t="shared" si="2"/>
        <v>26</v>
      </c>
      <c r="I41" s="640"/>
      <c r="J41" s="678">
        <f t="shared" ref="J41:J52" si="5">I41*F41</f>
        <v>0</v>
      </c>
      <c r="K41" s="379"/>
    </row>
    <row r="42" spans="1:11" x14ac:dyDescent="0.2">
      <c r="A42" s="184">
        <v>408</v>
      </c>
      <c r="B42" s="184">
        <v>400</v>
      </c>
      <c r="C42" s="434"/>
      <c r="D42" s="435"/>
      <c r="E42" s="640"/>
      <c r="F42" s="682">
        <f>'6 DSP Time Study Summary'!$E$29</f>
        <v>0.34837643203878388</v>
      </c>
      <c r="G42" s="624">
        <f t="shared" si="4"/>
        <v>0</v>
      </c>
      <c r="H42" s="684">
        <f t="shared" si="2"/>
        <v>27</v>
      </c>
      <c r="I42" s="640"/>
      <c r="J42" s="678">
        <f t="shared" si="5"/>
        <v>0</v>
      </c>
      <c r="K42" s="379"/>
    </row>
    <row r="43" spans="1:11" x14ac:dyDescent="0.2">
      <c r="A43" s="184">
        <v>408</v>
      </c>
      <c r="B43" s="184">
        <v>400</v>
      </c>
      <c r="C43" s="434"/>
      <c r="D43" s="435"/>
      <c r="E43" s="640"/>
      <c r="F43" s="682">
        <f>'6 DSP Time Study Summary'!$E$29</f>
        <v>0.34837643203878388</v>
      </c>
      <c r="G43" s="624">
        <f t="shared" si="4"/>
        <v>0</v>
      </c>
      <c r="H43" s="684">
        <f t="shared" si="2"/>
        <v>28</v>
      </c>
      <c r="I43" s="640"/>
      <c r="J43" s="678">
        <f t="shared" si="5"/>
        <v>0</v>
      </c>
      <c r="K43" s="379"/>
    </row>
    <row r="44" spans="1:11" x14ac:dyDescent="0.2">
      <c r="A44" s="184">
        <v>408</v>
      </c>
      <c r="B44" s="184">
        <v>400</v>
      </c>
      <c r="C44" s="434"/>
      <c r="D44" s="435"/>
      <c r="E44" s="640"/>
      <c r="F44" s="682">
        <f>'6 DSP Time Study Summary'!$E$29</f>
        <v>0.34837643203878388</v>
      </c>
      <c r="G44" s="624">
        <f t="shared" si="4"/>
        <v>0</v>
      </c>
      <c r="H44" s="684">
        <f t="shared" si="2"/>
        <v>29</v>
      </c>
      <c r="I44" s="640"/>
      <c r="J44" s="678">
        <f t="shared" si="5"/>
        <v>0</v>
      </c>
      <c r="K44" s="379"/>
    </row>
    <row r="45" spans="1:11" x14ac:dyDescent="0.2">
      <c r="A45" s="184">
        <v>408</v>
      </c>
      <c r="B45" s="184">
        <v>400</v>
      </c>
      <c r="C45" s="434"/>
      <c r="D45" s="435"/>
      <c r="E45" s="640"/>
      <c r="F45" s="682">
        <f>'6 DSP Time Study Summary'!$E$29</f>
        <v>0.34837643203878388</v>
      </c>
      <c r="G45" s="624">
        <f t="shared" si="4"/>
        <v>0</v>
      </c>
      <c r="H45" s="684">
        <f t="shared" si="2"/>
        <v>30</v>
      </c>
      <c r="I45" s="640"/>
      <c r="J45" s="678">
        <f t="shared" si="5"/>
        <v>0</v>
      </c>
      <c r="K45" s="379"/>
    </row>
    <row r="46" spans="1:11" x14ac:dyDescent="0.2">
      <c r="A46" s="184">
        <v>408</v>
      </c>
      <c r="B46" s="184">
        <v>400</v>
      </c>
      <c r="C46" s="434"/>
      <c r="D46" s="435"/>
      <c r="E46" s="640"/>
      <c r="F46" s="682">
        <f>'6 DSP Time Study Summary'!$E$29</f>
        <v>0.34837643203878388</v>
      </c>
      <c r="G46" s="624">
        <f t="shared" si="4"/>
        <v>0</v>
      </c>
      <c r="H46" s="684">
        <f t="shared" si="2"/>
        <v>31</v>
      </c>
      <c r="I46" s="640"/>
      <c r="J46" s="678">
        <f t="shared" si="5"/>
        <v>0</v>
      </c>
      <c r="K46" s="379"/>
    </row>
    <row r="47" spans="1:11" x14ac:dyDescent="0.2">
      <c r="A47" s="184">
        <v>408</v>
      </c>
      <c r="B47" s="184">
        <v>400</v>
      </c>
      <c r="C47" s="434"/>
      <c r="D47" s="435"/>
      <c r="E47" s="640"/>
      <c r="F47" s="682">
        <f>'6 DSP Time Study Summary'!$E$29</f>
        <v>0.34837643203878388</v>
      </c>
      <c r="G47" s="624">
        <f t="shared" si="4"/>
        <v>0</v>
      </c>
      <c r="H47" s="684">
        <f t="shared" si="2"/>
        <v>32</v>
      </c>
      <c r="I47" s="640"/>
      <c r="J47" s="678">
        <f t="shared" si="5"/>
        <v>0</v>
      </c>
      <c r="K47" s="379"/>
    </row>
    <row r="48" spans="1:11" x14ac:dyDescent="0.2">
      <c r="A48" s="184">
        <v>408</v>
      </c>
      <c r="B48" s="184">
        <v>400</v>
      </c>
      <c r="C48" s="434"/>
      <c r="D48" s="435"/>
      <c r="E48" s="640"/>
      <c r="F48" s="682">
        <f>'6 DSP Time Study Summary'!$E$29</f>
        <v>0.34837643203878388</v>
      </c>
      <c r="G48" s="624">
        <f t="shared" si="4"/>
        <v>0</v>
      </c>
      <c r="H48" s="684">
        <f t="shared" si="2"/>
        <v>33</v>
      </c>
      <c r="I48" s="640"/>
      <c r="J48" s="678">
        <f t="shared" si="5"/>
        <v>0</v>
      </c>
      <c r="K48" s="379"/>
    </row>
    <row r="49" spans="1:11" x14ac:dyDescent="0.2">
      <c r="A49" s="184">
        <v>408</v>
      </c>
      <c r="B49" s="184">
        <v>400</v>
      </c>
      <c r="C49" s="434"/>
      <c r="D49" s="435"/>
      <c r="E49" s="640"/>
      <c r="F49" s="682">
        <f>'6 DSP Time Study Summary'!$E$29</f>
        <v>0.34837643203878388</v>
      </c>
      <c r="G49" s="624">
        <f t="shared" si="4"/>
        <v>0</v>
      </c>
      <c r="H49" s="684">
        <f t="shared" si="2"/>
        <v>34</v>
      </c>
      <c r="I49" s="640"/>
      <c r="J49" s="678">
        <f t="shared" si="5"/>
        <v>0</v>
      </c>
      <c r="K49" s="379"/>
    </row>
    <row r="50" spans="1:11" x14ac:dyDescent="0.2">
      <c r="A50" s="184">
        <v>408</v>
      </c>
      <c r="B50" s="184">
        <v>400</v>
      </c>
      <c r="C50" s="434"/>
      <c r="D50" s="435"/>
      <c r="E50" s="640"/>
      <c r="F50" s="682">
        <f>'6 DSP Time Study Summary'!$E$29</f>
        <v>0.34837643203878388</v>
      </c>
      <c r="G50" s="624">
        <f t="shared" si="4"/>
        <v>0</v>
      </c>
      <c r="H50" s="684">
        <f t="shared" si="2"/>
        <v>35</v>
      </c>
      <c r="I50" s="640"/>
      <c r="J50" s="678">
        <f t="shared" si="5"/>
        <v>0</v>
      </c>
      <c r="K50" s="379"/>
    </row>
    <row r="51" spans="1:11" x14ac:dyDescent="0.2">
      <c r="A51" s="184">
        <v>408</v>
      </c>
      <c r="B51" s="184">
        <v>400</v>
      </c>
      <c r="C51" s="434"/>
      <c r="D51" s="435"/>
      <c r="E51" s="640"/>
      <c r="F51" s="682">
        <f>'6 DSP Time Study Summary'!$E$29</f>
        <v>0.34837643203878388</v>
      </c>
      <c r="G51" s="624">
        <f t="shared" si="4"/>
        <v>0</v>
      </c>
      <c r="H51" s="684">
        <f t="shared" si="2"/>
        <v>36</v>
      </c>
      <c r="I51" s="640"/>
      <c r="J51" s="678">
        <f t="shared" si="5"/>
        <v>0</v>
      </c>
      <c r="K51" s="379"/>
    </row>
    <row r="52" spans="1:11" ht="13.5" thickBot="1" x14ac:dyDescent="0.25">
      <c r="A52" s="184">
        <v>408</v>
      </c>
      <c r="B52" s="184">
        <v>400</v>
      </c>
      <c r="C52" s="434"/>
      <c r="D52" s="435"/>
      <c r="E52" s="640"/>
      <c r="F52" s="682">
        <f>'6 DSP Time Study Summary'!$E$29</f>
        <v>0.34837643203878388</v>
      </c>
      <c r="G52" s="624">
        <f t="shared" si="4"/>
        <v>0</v>
      </c>
      <c r="H52" s="684">
        <f t="shared" si="2"/>
        <v>37</v>
      </c>
      <c r="I52" s="640"/>
      <c r="J52" s="679">
        <f t="shared" si="5"/>
        <v>0</v>
      </c>
      <c r="K52" s="379"/>
    </row>
    <row r="53" spans="1:11" ht="16.5" thickBot="1" x14ac:dyDescent="0.3">
      <c r="A53" s="379"/>
      <c r="B53" s="379"/>
      <c r="C53" s="379"/>
      <c r="D53" s="380" t="s">
        <v>167</v>
      </c>
      <c r="E53" s="620">
        <f>SUM(E16:E52)</f>
        <v>0</v>
      </c>
      <c r="F53" s="379"/>
      <c r="G53" s="625">
        <f>SUM(G16:G52)</f>
        <v>0</v>
      </c>
      <c r="H53" s="395">
        <f t="shared" si="2"/>
        <v>38</v>
      </c>
      <c r="I53" s="627" t="s">
        <v>894</v>
      </c>
      <c r="J53" s="676">
        <f>SUM(J16:J52)</f>
        <v>0</v>
      </c>
      <c r="K53" s="379"/>
    </row>
    <row r="54" spans="1:11" ht="16.5" thickBot="1" x14ac:dyDescent="0.3">
      <c r="A54" s="379"/>
      <c r="B54" s="379"/>
      <c r="C54" s="379"/>
      <c r="D54" s="380"/>
      <c r="E54" s="621"/>
      <c r="F54" s="385" t="s">
        <v>436</v>
      </c>
      <c r="G54" s="626">
        <f>G53</f>
        <v>0</v>
      </c>
      <c r="H54" s="395">
        <f t="shared" si="2"/>
        <v>39</v>
      </c>
      <c r="I54" s="379"/>
      <c r="J54" s="379"/>
      <c r="K54" s="379"/>
    </row>
    <row r="55" spans="1:11" ht="14.25" customHeight="1" x14ac:dyDescent="0.2">
      <c r="A55" s="379"/>
      <c r="B55" s="379"/>
      <c r="C55" s="379"/>
      <c r="D55" s="380"/>
      <c r="E55" s="621"/>
      <c r="F55" s="379"/>
      <c r="G55" s="379"/>
      <c r="H55" s="395">
        <f t="shared" si="2"/>
        <v>40</v>
      </c>
      <c r="I55" s="379"/>
      <c r="J55" s="379"/>
      <c r="K55" s="379"/>
    </row>
    <row r="56" spans="1:11" ht="14.25" customHeight="1" thickBot="1" x14ac:dyDescent="0.25">
      <c r="A56" s="184">
        <v>408</v>
      </c>
      <c r="B56" s="184">
        <v>400</v>
      </c>
      <c r="C56" s="100" t="s">
        <v>169</v>
      </c>
      <c r="D56" s="132" t="s">
        <v>575</v>
      </c>
      <c r="E56" s="640"/>
      <c r="F56" s="379"/>
      <c r="G56" s="379"/>
      <c r="H56" s="395">
        <f t="shared" si="2"/>
        <v>41</v>
      </c>
      <c r="I56" s="379"/>
      <c r="J56" s="379"/>
      <c r="K56" s="379"/>
    </row>
    <row r="57" spans="1:11" ht="27" x14ac:dyDescent="0.2">
      <c r="A57" s="184">
        <v>408</v>
      </c>
      <c r="B57" s="184">
        <v>400</v>
      </c>
      <c r="C57" s="100" t="s">
        <v>165</v>
      </c>
      <c r="D57" s="510" t="s">
        <v>872</v>
      </c>
      <c r="E57" s="640"/>
      <c r="F57" s="379"/>
      <c r="G57" s="379"/>
      <c r="H57" s="395">
        <f t="shared" si="2"/>
        <v>42</v>
      </c>
      <c r="I57" s="379"/>
      <c r="J57" s="379"/>
      <c r="K57" s="379"/>
    </row>
    <row r="58" spans="1:11" ht="13.5" thickBot="1" x14ac:dyDescent="0.25">
      <c r="A58" s="851" t="s">
        <v>95</v>
      </c>
      <c r="B58" s="851"/>
      <c r="C58" s="851"/>
      <c r="D58" s="851"/>
      <c r="E58" s="622">
        <f>E53+E56+E57</f>
        <v>0</v>
      </c>
      <c r="F58" s="379"/>
      <c r="G58" s="379"/>
      <c r="H58" s="395"/>
      <c r="I58" s="379"/>
      <c r="J58" s="379"/>
      <c r="K58" s="379"/>
    </row>
    <row r="59" spans="1:11" ht="26.25" thickBot="1" x14ac:dyDescent="0.25">
      <c r="A59" s="379"/>
      <c r="B59" s="379"/>
      <c r="C59" s="379"/>
      <c r="D59" s="187" t="s">
        <v>1030</v>
      </c>
      <c r="E59" s="608">
        <f>'3  ED001, Sch #4 expenses'!E17</f>
        <v>0</v>
      </c>
      <c r="F59" s="379"/>
      <c r="G59" s="379"/>
      <c r="H59" s="395"/>
      <c r="I59" s="379"/>
      <c r="J59" s="379"/>
      <c r="K59" s="379"/>
    </row>
    <row r="60" spans="1:11" x14ac:dyDescent="0.2">
      <c r="A60" s="379"/>
      <c r="B60" s="379"/>
      <c r="C60" s="379"/>
      <c r="D60" s="397" t="s">
        <v>282</v>
      </c>
      <c r="E60" s="623">
        <f>E59-E58</f>
        <v>0</v>
      </c>
      <c r="F60" s="379"/>
      <c r="G60" s="379"/>
      <c r="H60" s="395"/>
      <c r="I60" s="379"/>
      <c r="J60" s="379"/>
      <c r="K60" s="379"/>
    </row>
    <row r="61" spans="1:11" x14ac:dyDescent="0.2">
      <c r="A61" s="379"/>
      <c r="B61" s="379"/>
      <c r="C61" s="379"/>
      <c r="D61" s="379"/>
      <c r="E61" s="379"/>
      <c r="F61" s="379"/>
      <c r="G61" s="379"/>
      <c r="H61" s="379"/>
      <c r="I61" s="379"/>
      <c r="J61" s="379"/>
      <c r="K61" s="379"/>
    </row>
    <row r="62" spans="1:11" x14ac:dyDescent="0.2">
      <c r="A62" s="388"/>
      <c r="B62" s="170"/>
      <c r="C62" s="170"/>
      <c r="D62" s="87"/>
      <c r="E62" s="87"/>
      <c r="F62" s="87"/>
      <c r="G62" s="87"/>
      <c r="H62" s="87"/>
      <c r="I62" s="379"/>
      <c r="J62" s="379"/>
      <c r="K62" s="379"/>
    </row>
    <row r="63" spans="1:11" x14ac:dyDescent="0.2">
      <c r="A63" s="388"/>
      <c r="B63" s="170"/>
      <c r="C63" s="170"/>
      <c r="D63" s="87"/>
      <c r="E63" s="87"/>
      <c r="F63" s="87"/>
      <c r="G63" s="87"/>
      <c r="H63" s="87"/>
      <c r="I63" s="87"/>
      <c r="J63" s="87"/>
      <c r="K63" s="87"/>
    </row>
    <row r="64" spans="1:11" x14ac:dyDescent="0.2">
      <c r="B64" s="170"/>
      <c r="C64" s="170"/>
    </row>
    <row r="65" spans="2:3" x14ac:dyDescent="0.2">
      <c r="B65" s="170"/>
      <c r="C65" s="170"/>
    </row>
    <row r="66" spans="2:3" x14ac:dyDescent="0.2">
      <c r="B66" s="170"/>
      <c r="C66" s="170"/>
    </row>
    <row r="67" spans="2:3" x14ac:dyDescent="0.2">
      <c r="B67" s="170"/>
      <c r="C67" s="170"/>
    </row>
    <row r="68" spans="2:3" x14ac:dyDescent="0.2">
      <c r="B68" s="170"/>
      <c r="C68" s="170"/>
    </row>
    <row r="69" spans="2:3" x14ac:dyDescent="0.2">
      <c r="B69" s="170"/>
      <c r="C69" s="170"/>
    </row>
    <row r="70" spans="2:3" x14ac:dyDescent="0.2">
      <c r="B70" s="170"/>
      <c r="C70" s="170"/>
    </row>
    <row r="71" spans="2:3" x14ac:dyDescent="0.2">
      <c r="B71" s="170"/>
      <c r="C71" s="170"/>
    </row>
    <row r="72" spans="2:3" x14ac:dyDescent="0.2">
      <c r="B72" s="170"/>
      <c r="C72" s="170"/>
    </row>
    <row r="73" spans="2:3" x14ac:dyDescent="0.2">
      <c r="B73" s="170"/>
      <c r="C73" s="170"/>
    </row>
    <row r="74" spans="2:3" x14ac:dyDescent="0.2">
      <c r="B74" s="170"/>
      <c r="C74" s="170"/>
    </row>
    <row r="75" spans="2:3" x14ac:dyDescent="0.2">
      <c r="B75" s="170"/>
      <c r="C75" s="170"/>
    </row>
    <row r="76" spans="2:3" x14ac:dyDescent="0.2">
      <c r="B76" s="170"/>
      <c r="C76" s="170"/>
    </row>
    <row r="77" spans="2:3" x14ac:dyDescent="0.2">
      <c r="B77" s="170"/>
      <c r="C77" s="170"/>
    </row>
    <row r="78" spans="2:3" x14ac:dyDescent="0.2">
      <c r="B78" s="170"/>
      <c r="C78" s="170"/>
    </row>
    <row r="79" spans="2:3" x14ac:dyDescent="0.2">
      <c r="B79" s="170"/>
      <c r="C79" s="170"/>
    </row>
    <row r="80" spans="2:3" x14ac:dyDescent="0.2">
      <c r="B80" s="170"/>
      <c r="C80" s="170"/>
    </row>
    <row r="81" spans="2:3" x14ac:dyDescent="0.2">
      <c r="B81" s="170"/>
      <c r="C81" s="170"/>
    </row>
    <row r="82" spans="2:3" x14ac:dyDescent="0.2">
      <c r="B82" s="170"/>
      <c r="C82" s="170"/>
    </row>
    <row r="83" spans="2:3" x14ac:dyDescent="0.2">
      <c r="B83" s="170"/>
      <c r="C83" s="170"/>
    </row>
    <row r="84" spans="2:3" x14ac:dyDescent="0.2">
      <c r="B84" s="170"/>
      <c r="C84" s="170"/>
    </row>
    <row r="85" spans="2:3" x14ac:dyDescent="0.2">
      <c r="B85" s="170"/>
      <c r="C85" s="170"/>
    </row>
    <row r="86" spans="2:3" x14ac:dyDescent="0.2">
      <c r="B86" s="170"/>
      <c r="C86" s="170"/>
    </row>
    <row r="87" spans="2:3" x14ac:dyDescent="0.2">
      <c r="B87" s="170"/>
      <c r="C87" s="170"/>
    </row>
    <row r="88" spans="2:3" x14ac:dyDescent="0.2">
      <c r="B88" s="170"/>
      <c r="C88" s="170"/>
    </row>
    <row r="89" spans="2:3" x14ac:dyDescent="0.2">
      <c r="B89" s="170"/>
      <c r="C89" s="170"/>
    </row>
    <row r="90" spans="2:3" x14ac:dyDescent="0.2">
      <c r="B90" s="170"/>
      <c r="C90" s="170"/>
    </row>
    <row r="91" spans="2:3" x14ac:dyDescent="0.2">
      <c r="B91" s="170"/>
      <c r="C91" s="170"/>
    </row>
    <row r="92" spans="2:3" x14ac:dyDescent="0.2">
      <c r="B92" s="170"/>
      <c r="C92" s="170"/>
    </row>
    <row r="93" spans="2:3" x14ac:dyDescent="0.2">
      <c r="B93" s="170"/>
      <c r="C93" s="170"/>
    </row>
    <row r="94" spans="2:3" x14ac:dyDescent="0.2">
      <c r="B94" s="170"/>
      <c r="C94" s="170"/>
    </row>
    <row r="95" spans="2:3" x14ac:dyDescent="0.2">
      <c r="B95" s="170"/>
      <c r="C95" s="170"/>
    </row>
    <row r="96" spans="2:3" x14ac:dyDescent="0.2">
      <c r="B96" s="170"/>
      <c r="C96" s="170"/>
    </row>
    <row r="97" spans="2:3" x14ac:dyDescent="0.2">
      <c r="B97" s="170"/>
      <c r="C97" s="170"/>
    </row>
    <row r="98" spans="2:3" x14ac:dyDescent="0.2">
      <c r="B98" s="170"/>
      <c r="C98" s="170"/>
    </row>
    <row r="99" spans="2:3" x14ac:dyDescent="0.2">
      <c r="B99" s="170"/>
      <c r="C99" s="170"/>
    </row>
    <row r="100" spans="2:3" x14ac:dyDescent="0.2">
      <c r="B100" s="170"/>
      <c r="C100" s="170"/>
    </row>
    <row r="101" spans="2:3" x14ac:dyDescent="0.2">
      <c r="B101" s="170"/>
      <c r="C101" s="170"/>
    </row>
    <row r="102" spans="2:3" x14ac:dyDescent="0.2">
      <c r="B102" s="170"/>
      <c r="C102" s="170"/>
    </row>
    <row r="103" spans="2:3" x14ac:dyDescent="0.2">
      <c r="B103" s="170"/>
      <c r="C103" s="170"/>
    </row>
    <row r="104" spans="2:3" x14ac:dyDescent="0.2">
      <c r="B104" s="170"/>
      <c r="C104" s="170"/>
    </row>
    <row r="105" spans="2:3" x14ac:dyDescent="0.2">
      <c r="B105" s="170"/>
      <c r="C105" s="170"/>
    </row>
    <row r="106" spans="2:3" x14ac:dyDescent="0.2">
      <c r="B106" s="170"/>
      <c r="C106" s="170"/>
    </row>
    <row r="107" spans="2:3" x14ac:dyDescent="0.2">
      <c r="B107" s="170"/>
      <c r="C107" s="170"/>
    </row>
    <row r="108" spans="2:3" x14ac:dyDescent="0.2">
      <c r="B108" s="170"/>
      <c r="C108" s="170"/>
    </row>
    <row r="109" spans="2:3" x14ac:dyDescent="0.2">
      <c r="B109" s="170"/>
      <c r="C109" s="170"/>
    </row>
    <row r="110" spans="2:3" x14ac:dyDescent="0.2">
      <c r="B110" s="170"/>
      <c r="C110" s="170"/>
    </row>
    <row r="111" spans="2:3" x14ac:dyDescent="0.2">
      <c r="B111" s="170"/>
      <c r="C111" s="170"/>
    </row>
    <row r="112" spans="2:3" x14ac:dyDescent="0.2">
      <c r="B112" s="170"/>
      <c r="C112" s="170"/>
    </row>
    <row r="113" spans="2:3" x14ac:dyDescent="0.2">
      <c r="B113" s="170"/>
      <c r="C113" s="170"/>
    </row>
    <row r="114" spans="2:3" x14ac:dyDescent="0.2">
      <c r="B114" s="170"/>
      <c r="C114" s="170"/>
    </row>
    <row r="115" spans="2:3" x14ac:dyDescent="0.2">
      <c r="B115" s="170"/>
      <c r="C115" s="170"/>
    </row>
    <row r="116" spans="2:3" x14ac:dyDescent="0.2">
      <c r="B116" s="170"/>
      <c r="C116" s="170"/>
    </row>
    <row r="117" spans="2:3" x14ac:dyDescent="0.2">
      <c r="B117" s="170"/>
      <c r="C117" s="170"/>
    </row>
    <row r="118" spans="2:3" x14ac:dyDescent="0.2">
      <c r="B118" s="170"/>
      <c r="C118" s="170"/>
    </row>
    <row r="119" spans="2:3" x14ac:dyDescent="0.2">
      <c r="B119" s="170"/>
      <c r="C119" s="170"/>
    </row>
    <row r="120" spans="2:3" x14ac:dyDescent="0.2">
      <c r="B120" s="170"/>
      <c r="C120" s="170"/>
    </row>
    <row r="121" spans="2:3" x14ac:dyDescent="0.2">
      <c r="B121" s="170"/>
      <c r="C121" s="170"/>
    </row>
    <row r="122" spans="2:3" x14ac:dyDescent="0.2">
      <c r="B122" s="170"/>
      <c r="C122" s="170"/>
    </row>
    <row r="123" spans="2:3" x14ac:dyDescent="0.2">
      <c r="B123" s="170"/>
      <c r="C123" s="170"/>
    </row>
    <row r="124" spans="2:3" x14ac:dyDescent="0.2">
      <c r="B124" s="170"/>
      <c r="C124" s="170"/>
    </row>
    <row r="125" spans="2:3" x14ac:dyDescent="0.2">
      <c r="B125" s="170"/>
      <c r="C125" s="170"/>
    </row>
    <row r="126" spans="2:3" x14ac:dyDescent="0.2">
      <c r="B126" s="170"/>
      <c r="C126" s="170"/>
    </row>
    <row r="127" spans="2:3" x14ac:dyDescent="0.2">
      <c r="B127" s="170"/>
      <c r="C127" s="170"/>
    </row>
    <row r="128" spans="2:3" x14ac:dyDescent="0.2">
      <c r="B128" s="170"/>
      <c r="C128" s="170"/>
    </row>
    <row r="129" spans="2:3" x14ac:dyDescent="0.2">
      <c r="B129" s="170"/>
      <c r="C129" s="170"/>
    </row>
    <row r="130" spans="2:3" x14ac:dyDescent="0.2">
      <c r="B130" s="170"/>
      <c r="C130" s="170"/>
    </row>
    <row r="131" spans="2:3" x14ac:dyDescent="0.2">
      <c r="B131" s="170"/>
      <c r="C131" s="170"/>
    </row>
    <row r="132" spans="2:3" x14ac:dyDescent="0.2">
      <c r="B132" s="170"/>
      <c r="C132" s="170"/>
    </row>
    <row r="133" spans="2:3" x14ac:dyDescent="0.2">
      <c r="B133" s="170"/>
      <c r="C133" s="170"/>
    </row>
    <row r="134" spans="2:3" x14ac:dyDescent="0.2">
      <c r="B134" s="170"/>
      <c r="C134" s="170"/>
    </row>
    <row r="135" spans="2:3" x14ac:dyDescent="0.2">
      <c r="B135" s="170"/>
      <c r="C135" s="170"/>
    </row>
    <row r="136" spans="2:3" x14ac:dyDescent="0.2">
      <c r="B136" s="170"/>
      <c r="C136" s="170"/>
    </row>
    <row r="137" spans="2:3" x14ac:dyDescent="0.2">
      <c r="B137" s="170"/>
      <c r="C137" s="170"/>
    </row>
    <row r="138" spans="2:3" x14ac:dyDescent="0.2">
      <c r="B138" s="170"/>
      <c r="C138" s="170"/>
    </row>
    <row r="139" spans="2:3" x14ac:dyDescent="0.2">
      <c r="B139" s="170"/>
      <c r="C139" s="170"/>
    </row>
    <row r="140" spans="2:3" x14ac:dyDescent="0.2">
      <c r="B140" s="170"/>
      <c r="C140" s="170"/>
    </row>
    <row r="141" spans="2:3" x14ac:dyDescent="0.2">
      <c r="B141" s="170"/>
      <c r="C141" s="170"/>
    </row>
    <row r="142" spans="2:3" x14ac:dyDescent="0.2">
      <c r="B142" s="170"/>
      <c r="C142" s="170"/>
    </row>
    <row r="143" spans="2:3" x14ac:dyDescent="0.2">
      <c r="B143" s="170"/>
      <c r="C143" s="170"/>
    </row>
    <row r="144" spans="2:3" x14ac:dyDescent="0.2">
      <c r="B144" s="170"/>
      <c r="C144" s="170"/>
    </row>
    <row r="145" spans="1:5" x14ac:dyDescent="0.2">
      <c r="B145" s="170"/>
      <c r="C145" s="170"/>
    </row>
    <row r="147" spans="1:5" ht="38.25" x14ac:dyDescent="0.2">
      <c r="A147" s="146" t="s">
        <v>31</v>
      </c>
      <c r="B147" s="171" t="s">
        <v>1033</v>
      </c>
      <c r="C147" s="171"/>
      <c r="D147" s="172" t="s">
        <v>28</v>
      </c>
      <c r="E147" s="173" t="s">
        <v>435</v>
      </c>
    </row>
    <row r="148" spans="1:5" ht="63.75" x14ac:dyDescent="0.2">
      <c r="B148" s="100" t="s">
        <v>22</v>
      </c>
      <c r="C148" s="100" t="s">
        <v>33</v>
      </c>
    </row>
    <row r="149" spans="1:5" ht="25.5" x14ac:dyDescent="0.2">
      <c r="B149" s="100" t="s">
        <v>22</v>
      </c>
      <c r="C149" s="100" t="s">
        <v>34</v>
      </c>
    </row>
    <row r="151" spans="1:5" x14ac:dyDescent="0.2">
      <c r="A151" s="75">
        <v>20</v>
      </c>
    </row>
    <row r="152" spans="1:5" x14ac:dyDescent="0.2">
      <c r="A152" s="75" t="s">
        <v>176</v>
      </c>
    </row>
    <row r="153" spans="1:5" x14ac:dyDescent="0.2">
      <c r="A153" s="75" t="s">
        <v>177</v>
      </c>
    </row>
    <row r="154" spans="1:5" x14ac:dyDescent="0.2">
      <c r="A154" s="75" t="s">
        <v>178</v>
      </c>
    </row>
    <row r="155" spans="1:5" x14ac:dyDescent="0.2">
      <c r="A155" s="174" t="s">
        <v>185</v>
      </c>
    </row>
    <row r="156" spans="1:5" x14ac:dyDescent="0.2">
      <c r="A156" s="75" t="s">
        <v>186</v>
      </c>
    </row>
    <row r="157" spans="1:5" x14ac:dyDescent="0.2">
      <c r="A157" s="75" t="s">
        <v>187</v>
      </c>
    </row>
    <row r="158" spans="1:5" x14ac:dyDescent="0.2">
      <c r="A158" s="75" t="s">
        <v>188</v>
      </c>
    </row>
    <row r="159" spans="1:5" x14ac:dyDescent="0.2">
      <c r="C159" s="175">
        <v>40396</v>
      </c>
    </row>
    <row r="160" spans="1:5" x14ac:dyDescent="0.2">
      <c r="A160" s="75">
        <v>21</v>
      </c>
    </row>
    <row r="161" spans="1:1" x14ac:dyDescent="0.2">
      <c r="A161" s="75" t="s">
        <v>176</v>
      </c>
    </row>
    <row r="162" spans="1:1" x14ac:dyDescent="0.2">
      <c r="A162" s="75" t="s">
        <v>177</v>
      </c>
    </row>
  </sheetData>
  <sheetProtection password="D13B" sheet="1" objects="1" scenarios="1" selectLockedCells="1"/>
  <mergeCells count="16">
    <mergeCell ref="A58:D58"/>
    <mergeCell ref="A14:B14"/>
    <mergeCell ref="D14:D15"/>
    <mergeCell ref="I12:J12"/>
    <mergeCell ref="I14:I15"/>
    <mergeCell ref="J14:J15"/>
    <mergeCell ref="G6:H6"/>
    <mergeCell ref="G7:H7"/>
    <mergeCell ref="G8:H8"/>
    <mergeCell ref="H14:H15"/>
    <mergeCell ref="A12:H12"/>
    <mergeCell ref="G14:G15"/>
    <mergeCell ref="E14:E15"/>
    <mergeCell ref="F14:F15"/>
    <mergeCell ref="C14:C15"/>
    <mergeCell ref="E10:I10"/>
  </mergeCells>
  <phoneticPr fontId="2" type="noConversion"/>
  <pageMargins left="0.25" right="0.25" top="0.17" bottom="0.38" header="0.17" footer="0.17"/>
  <pageSetup scale="75" orientation="portrait" r:id="rId1"/>
  <headerFooter alignWithMargins="0">
    <oddFooter>&amp;L&amp;8&amp;Z&amp;F, &amp;A&amp;R&amp;8&amp;D, &amp;T</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10"/>
    <pageSetUpPr fitToPage="1"/>
  </sheetPr>
  <dimension ref="A1:IN157"/>
  <sheetViews>
    <sheetView zoomScale="75" workbookViewId="0">
      <selection activeCell="K34" sqref="K34"/>
    </sheetView>
  </sheetViews>
  <sheetFormatPr defaultRowHeight="12.75" x14ac:dyDescent="0.2"/>
  <cols>
    <col min="1" max="1" width="6.140625" style="70" customWidth="1"/>
    <col min="2" max="2" width="10.28515625" style="70" customWidth="1"/>
    <col min="3" max="3" width="11.7109375" style="70" customWidth="1"/>
    <col min="4" max="4" width="48" style="70" customWidth="1"/>
    <col min="5" max="5" width="17.42578125" style="70" customWidth="1"/>
    <col min="6" max="6" width="5.85546875" style="70" customWidth="1"/>
    <col min="7" max="16384" width="9.140625" style="70"/>
  </cols>
  <sheetData>
    <row r="1" spans="1:248" s="167" customFormat="1" ht="16.5" customHeight="1" x14ac:dyDescent="0.3">
      <c r="A1" s="50" t="s">
        <v>1036</v>
      </c>
      <c r="B1" s="142"/>
      <c r="C1" s="142"/>
      <c r="D1" s="142"/>
      <c r="E1" s="142"/>
      <c r="F1" s="149" t="s">
        <v>216</v>
      </c>
      <c r="G1" s="96"/>
      <c r="H1" s="96"/>
      <c r="I1" s="96"/>
      <c r="J1" s="96"/>
      <c r="K1" s="96"/>
      <c r="L1" s="96"/>
      <c r="M1" s="96"/>
      <c r="N1" s="96"/>
      <c r="O1" s="96"/>
      <c r="P1" s="96"/>
      <c r="Q1" s="96"/>
      <c r="R1" s="96"/>
      <c r="S1" s="96"/>
      <c r="T1" s="96"/>
      <c r="U1" s="96"/>
      <c r="V1" s="96"/>
      <c r="W1" s="96"/>
      <c r="X1" s="96"/>
      <c r="Y1" s="96"/>
      <c r="Z1" s="96"/>
      <c r="AA1" s="96"/>
      <c r="AB1" s="96"/>
      <c r="AC1" s="96"/>
      <c r="AD1" s="96"/>
      <c r="AE1" s="96"/>
      <c r="AF1" s="96"/>
    </row>
    <row r="2" spans="1:248" s="167" customFormat="1" ht="16.5" customHeight="1" x14ac:dyDescent="0.3">
      <c r="A2" s="50" t="s">
        <v>1035</v>
      </c>
      <c r="B2" s="142"/>
      <c r="C2" s="142"/>
      <c r="D2" s="142"/>
      <c r="E2" s="142"/>
      <c r="F2" s="149" t="s">
        <v>145</v>
      </c>
      <c r="G2" s="96"/>
      <c r="H2" s="96"/>
      <c r="I2" s="96"/>
      <c r="J2" s="96"/>
      <c r="K2" s="96"/>
      <c r="L2" s="96"/>
      <c r="M2" s="96"/>
      <c r="N2" s="96"/>
      <c r="O2" s="96"/>
      <c r="P2" s="96"/>
      <c r="Q2" s="96"/>
      <c r="R2" s="96"/>
      <c r="S2" s="96"/>
      <c r="T2" s="96"/>
      <c r="U2" s="96"/>
      <c r="V2" s="96"/>
      <c r="W2" s="96"/>
      <c r="X2" s="96"/>
      <c r="Y2" s="96"/>
      <c r="Z2" s="96"/>
      <c r="AA2" s="96"/>
      <c r="AB2" s="96"/>
      <c r="AC2" s="96"/>
      <c r="AD2" s="96"/>
      <c r="AE2" s="96"/>
      <c r="AF2" s="96"/>
    </row>
    <row r="3" spans="1:248" ht="16.5" customHeight="1" x14ac:dyDescent="0.3">
      <c r="A3" s="50" t="s">
        <v>433</v>
      </c>
      <c r="B3" s="142"/>
      <c r="C3" s="142"/>
      <c r="D3" s="142"/>
      <c r="E3" s="142"/>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782"/>
      <c r="AH3" s="782"/>
      <c r="AI3" s="782"/>
      <c r="AJ3" s="782"/>
      <c r="AK3" s="782"/>
      <c r="AL3" s="782"/>
      <c r="AM3" s="782"/>
      <c r="AN3" s="782"/>
      <c r="AO3" s="782"/>
      <c r="AP3" s="782"/>
      <c r="AQ3" s="782"/>
      <c r="AR3" s="782"/>
      <c r="AS3" s="782"/>
      <c r="AT3" s="782"/>
      <c r="AU3" s="782"/>
      <c r="AV3" s="782"/>
      <c r="AW3" s="782"/>
      <c r="AX3" s="782"/>
      <c r="AY3" s="782"/>
      <c r="AZ3" s="782"/>
      <c r="BA3" s="782"/>
      <c r="BB3" s="782"/>
      <c r="BC3" s="782"/>
      <c r="BD3" s="782"/>
      <c r="BE3" s="782"/>
      <c r="BF3" s="782"/>
      <c r="BG3" s="782"/>
      <c r="BH3" s="782"/>
      <c r="BI3" s="782"/>
      <c r="BJ3" s="782"/>
      <c r="BK3" s="782"/>
      <c r="BL3" s="782"/>
      <c r="BM3" s="782"/>
      <c r="BN3" s="782"/>
      <c r="BO3" s="782"/>
      <c r="BP3" s="782"/>
      <c r="BQ3" s="782"/>
      <c r="BR3" s="782"/>
      <c r="BS3" s="782"/>
      <c r="BT3" s="782"/>
      <c r="BU3" s="782"/>
      <c r="BV3" s="782"/>
      <c r="BW3" s="782"/>
      <c r="BX3" s="782"/>
      <c r="BY3" s="782"/>
      <c r="BZ3" s="782"/>
      <c r="CA3" s="782"/>
      <c r="CB3" s="782"/>
      <c r="CC3" s="782"/>
      <c r="CD3" s="782"/>
      <c r="CE3" s="782"/>
      <c r="CF3" s="782"/>
      <c r="CG3" s="782"/>
      <c r="CH3" s="782"/>
      <c r="CI3" s="782"/>
      <c r="CJ3" s="782"/>
      <c r="CK3" s="782"/>
      <c r="CL3" s="782"/>
      <c r="CM3" s="782"/>
      <c r="CN3" s="782"/>
      <c r="CO3" s="782"/>
      <c r="CP3" s="782"/>
      <c r="CQ3" s="782"/>
      <c r="CR3" s="782"/>
      <c r="CS3" s="782"/>
      <c r="CT3" s="782"/>
      <c r="CU3" s="782"/>
      <c r="CV3" s="782"/>
      <c r="CW3" s="782"/>
      <c r="CX3" s="782"/>
      <c r="CY3" s="782"/>
      <c r="CZ3" s="782"/>
      <c r="DA3" s="782"/>
      <c r="DB3" s="782"/>
      <c r="DC3" s="782"/>
      <c r="DD3" s="782"/>
      <c r="DE3" s="782"/>
      <c r="DF3" s="782"/>
      <c r="DG3" s="782"/>
      <c r="DH3" s="782"/>
      <c r="DI3" s="782"/>
      <c r="DJ3" s="782"/>
      <c r="DK3" s="782"/>
      <c r="DL3" s="782"/>
      <c r="DM3" s="782"/>
      <c r="DN3" s="782"/>
      <c r="DO3" s="782"/>
      <c r="DP3" s="782"/>
      <c r="DQ3" s="782"/>
      <c r="DR3" s="782"/>
      <c r="DS3" s="782"/>
      <c r="DT3" s="782"/>
      <c r="DU3" s="782"/>
      <c r="DV3" s="782"/>
      <c r="DW3" s="782"/>
      <c r="DX3" s="782"/>
      <c r="DY3" s="782"/>
      <c r="DZ3" s="782"/>
      <c r="EA3" s="782"/>
      <c r="EB3" s="782"/>
      <c r="EC3" s="782"/>
      <c r="ED3" s="782"/>
      <c r="EE3" s="782"/>
      <c r="EF3" s="782"/>
      <c r="EG3" s="782"/>
      <c r="EH3" s="782"/>
      <c r="EI3" s="782"/>
      <c r="EJ3" s="782"/>
      <c r="EK3" s="782"/>
      <c r="EL3" s="782"/>
      <c r="EM3" s="782"/>
      <c r="EN3" s="782"/>
      <c r="EO3" s="782"/>
      <c r="EP3" s="782"/>
      <c r="EQ3" s="782"/>
      <c r="ER3" s="782"/>
      <c r="ES3" s="782"/>
      <c r="ET3" s="782"/>
      <c r="EU3" s="782"/>
      <c r="EV3" s="782"/>
      <c r="EW3" s="782"/>
      <c r="EX3" s="782"/>
      <c r="EY3" s="782"/>
      <c r="EZ3" s="782"/>
      <c r="FA3" s="782"/>
      <c r="FB3" s="782"/>
      <c r="FC3" s="782"/>
      <c r="FD3" s="782"/>
      <c r="FE3" s="782"/>
      <c r="FF3" s="782"/>
      <c r="FG3" s="782"/>
      <c r="FH3" s="782"/>
      <c r="FI3" s="782"/>
      <c r="FJ3" s="782"/>
      <c r="FK3" s="782"/>
      <c r="FL3" s="782"/>
      <c r="FM3" s="782"/>
      <c r="FN3" s="782"/>
      <c r="FO3" s="782"/>
      <c r="FP3" s="782"/>
      <c r="FQ3" s="782"/>
      <c r="FR3" s="782"/>
      <c r="FS3" s="782"/>
      <c r="FT3" s="782"/>
      <c r="FU3" s="782"/>
      <c r="FV3" s="782"/>
      <c r="FW3" s="782"/>
      <c r="FX3" s="782"/>
      <c r="FY3" s="782"/>
      <c r="FZ3" s="782"/>
      <c r="GA3" s="782"/>
      <c r="GB3" s="782"/>
      <c r="GC3" s="782"/>
      <c r="GD3" s="782"/>
      <c r="GE3" s="782"/>
      <c r="GF3" s="782"/>
      <c r="GG3" s="782"/>
      <c r="GH3" s="782"/>
      <c r="GI3" s="782"/>
      <c r="GJ3" s="782"/>
      <c r="GK3" s="782"/>
      <c r="GL3" s="782"/>
      <c r="GM3" s="782"/>
      <c r="GN3" s="782"/>
      <c r="GO3" s="782"/>
      <c r="GP3" s="782"/>
      <c r="GQ3" s="782"/>
      <c r="GR3" s="782"/>
      <c r="GS3" s="782"/>
      <c r="GT3" s="782"/>
      <c r="GU3" s="782"/>
      <c r="GV3" s="782"/>
      <c r="GW3" s="782"/>
      <c r="GX3" s="782"/>
      <c r="GY3" s="782"/>
      <c r="GZ3" s="782"/>
      <c r="HA3" s="782"/>
      <c r="HB3" s="782"/>
      <c r="HC3" s="782"/>
      <c r="HD3" s="782"/>
      <c r="HE3" s="782"/>
      <c r="HF3" s="782"/>
      <c r="HG3" s="782"/>
      <c r="HH3" s="782"/>
      <c r="HI3" s="782"/>
      <c r="HJ3" s="782"/>
      <c r="HK3" s="782"/>
      <c r="HL3" s="782"/>
      <c r="HM3" s="782"/>
      <c r="HN3" s="782"/>
      <c r="HO3" s="782"/>
      <c r="HP3" s="782"/>
      <c r="HQ3" s="782"/>
      <c r="HR3" s="782"/>
      <c r="HS3" s="782"/>
      <c r="HT3" s="782"/>
      <c r="HU3" s="782"/>
      <c r="HV3" s="782"/>
      <c r="HW3" s="782"/>
      <c r="HX3" s="782"/>
      <c r="HY3" s="782"/>
      <c r="HZ3" s="782"/>
      <c r="IA3" s="782"/>
      <c r="IB3" s="782"/>
      <c r="IC3" s="782"/>
      <c r="ID3" s="782"/>
      <c r="IE3" s="782"/>
      <c r="IF3" s="782"/>
      <c r="IG3" s="782"/>
      <c r="IH3" s="782"/>
      <c r="II3" s="782"/>
      <c r="IJ3" s="782"/>
      <c r="IK3" s="782"/>
      <c r="IL3" s="782"/>
      <c r="IM3" s="782"/>
      <c r="IN3" s="782"/>
    </row>
    <row r="4" spans="1:248" ht="16.5" customHeight="1" x14ac:dyDescent="0.3">
      <c r="A4" s="50" t="s">
        <v>218</v>
      </c>
      <c r="B4" s="142"/>
      <c r="C4" s="142"/>
      <c r="D4" s="142"/>
      <c r="E4" s="142"/>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782"/>
      <c r="AH4" s="782"/>
      <c r="AI4" s="782"/>
      <c r="AJ4" s="782"/>
      <c r="AK4" s="782"/>
      <c r="AL4" s="782"/>
      <c r="AM4" s="782"/>
      <c r="AN4" s="782"/>
      <c r="AO4" s="782"/>
      <c r="AP4" s="782"/>
      <c r="AQ4" s="782"/>
      <c r="AR4" s="782"/>
      <c r="AS4" s="782"/>
      <c r="AT4" s="782"/>
      <c r="AU4" s="782"/>
      <c r="AV4" s="782"/>
      <c r="AW4" s="782"/>
      <c r="AX4" s="782"/>
      <c r="AY4" s="782"/>
      <c r="AZ4" s="782"/>
      <c r="BA4" s="782"/>
      <c r="BB4" s="782"/>
      <c r="BC4" s="782"/>
      <c r="BD4" s="782"/>
      <c r="BE4" s="782"/>
      <c r="BF4" s="782"/>
      <c r="BG4" s="782"/>
      <c r="BH4" s="782"/>
      <c r="BI4" s="782"/>
      <c r="BJ4" s="782"/>
      <c r="BK4" s="782"/>
      <c r="BL4" s="782"/>
      <c r="BM4" s="782"/>
      <c r="BN4" s="782"/>
      <c r="BO4" s="782"/>
      <c r="BP4" s="782"/>
      <c r="BQ4" s="782"/>
      <c r="BR4" s="782"/>
      <c r="BS4" s="782"/>
      <c r="BT4" s="782"/>
      <c r="BU4" s="782"/>
      <c r="BV4" s="782"/>
      <c r="BW4" s="782"/>
      <c r="BX4" s="782"/>
      <c r="BY4" s="782"/>
      <c r="BZ4" s="782"/>
      <c r="CA4" s="782"/>
      <c r="CB4" s="782"/>
      <c r="CC4" s="782"/>
      <c r="CD4" s="782"/>
      <c r="CE4" s="782"/>
      <c r="CF4" s="782"/>
      <c r="CG4" s="782"/>
      <c r="CH4" s="782"/>
      <c r="CI4" s="782"/>
      <c r="CJ4" s="782"/>
      <c r="CK4" s="782"/>
      <c r="CL4" s="782"/>
      <c r="CM4" s="782"/>
      <c r="CN4" s="782"/>
      <c r="CO4" s="782"/>
      <c r="CP4" s="782"/>
      <c r="CQ4" s="782"/>
      <c r="CR4" s="782"/>
      <c r="CS4" s="782"/>
      <c r="CT4" s="782"/>
      <c r="CU4" s="782"/>
      <c r="CV4" s="782"/>
      <c r="CW4" s="782"/>
      <c r="CX4" s="782"/>
      <c r="CY4" s="782"/>
      <c r="CZ4" s="782"/>
      <c r="DA4" s="782"/>
      <c r="DB4" s="782"/>
      <c r="DC4" s="782"/>
      <c r="DD4" s="782"/>
      <c r="DE4" s="782"/>
      <c r="DF4" s="782"/>
      <c r="DG4" s="782"/>
      <c r="DH4" s="782"/>
      <c r="DI4" s="782"/>
      <c r="DJ4" s="782"/>
      <c r="DK4" s="782"/>
      <c r="DL4" s="782"/>
      <c r="DM4" s="782"/>
      <c r="DN4" s="782"/>
      <c r="DO4" s="782"/>
      <c r="DP4" s="782"/>
      <c r="DQ4" s="782"/>
      <c r="DR4" s="782"/>
      <c r="DS4" s="782"/>
      <c r="DT4" s="782"/>
      <c r="DU4" s="782"/>
      <c r="DV4" s="782"/>
      <c r="DW4" s="782"/>
      <c r="DX4" s="782"/>
      <c r="DY4" s="782"/>
      <c r="DZ4" s="782"/>
      <c r="EA4" s="782"/>
      <c r="EB4" s="782"/>
      <c r="EC4" s="782"/>
      <c r="ED4" s="782"/>
      <c r="EE4" s="782"/>
      <c r="EF4" s="782"/>
      <c r="EG4" s="782"/>
      <c r="EH4" s="782"/>
      <c r="EI4" s="782"/>
      <c r="EJ4" s="782"/>
      <c r="EK4" s="782"/>
      <c r="EL4" s="782"/>
      <c r="EM4" s="782"/>
      <c r="EN4" s="782"/>
      <c r="EO4" s="782"/>
      <c r="EP4" s="782"/>
      <c r="EQ4" s="782"/>
      <c r="ER4" s="782"/>
      <c r="ES4" s="782"/>
      <c r="ET4" s="782"/>
      <c r="EU4" s="782"/>
      <c r="EV4" s="782"/>
      <c r="EW4" s="782"/>
      <c r="EX4" s="782"/>
      <c r="EY4" s="782"/>
      <c r="EZ4" s="782"/>
      <c r="FA4" s="782"/>
      <c r="FB4" s="782"/>
      <c r="FC4" s="782"/>
      <c r="FD4" s="782"/>
      <c r="FE4" s="782"/>
      <c r="FF4" s="782"/>
      <c r="FG4" s="782"/>
      <c r="FH4" s="782"/>
      <c r="FI4" s="782"/>
      <c r="FJ4" s="782"/>
      <c r="FK4" s="782"/>
      <c r="FL4" s="782"/>
      <c r="FM4" s="782"/>
      <c r="FN4" s="782"/>
      <c r="FO4" s="782"/>
      <c r="FP4" s="782"/>
      <c r="FQ4" s="782"/>
      <c r="FR4" s="782"/>
      <c r="FS4" s="782"/>
      <c r="FT4" s="782"/>
      <c r="FU4" s="782"/>
      <c r="FV4" s="782"/>
      <c r="FW4" s="782"/>
      <c r="FX4" s="782"/>
      <c r="FY4" s="782"/>
      <c r="FZ4" s="782"/>
      <c r="GA4" s="782"/>
      <c r="GB4" s="782"/>
      <c r="GC4" s="782"/>
      <c r="GD4" s="782"/>
      <c r="GE4" s="782"/>
      <c r="GF4" s="782"/>
      <c r="GG4" s="782"/>
      <c r="GH4" s="782"/>
      <c r="GI4" s="782"/>
      <c r="GJ4" s="782"/>
      <c r="GK4" s="782"/>
      <c r="GL4" s="782"/>
      <c r="GM4" s="782"/>
      <c r="GN4" s="782"/>
      <c r="GO4" s="782"/>
      <c r="GP4" s="782"/>
      <c r="GQ4" s="782"/>
      <c r="GR4" s="782"/>
      <c r="GS4" s="782"/>
      <c r="GT4" s="782"/>
      <c r="GU4" s="782"/>
      <c r="GV4" s="782"/>
      <c r="GW4" s="782"/>
      <c r="GX4" s="782"/>
      <c r="GY4" s="782"/>
      <c r="GZ4" s="782"/>
      <c r="HA4" s="782"/>
      <c r="HB4" s="782"/>
      <c r="HC4" s="782"/>
      <c r="HD4" s="782"/>
      <c r="HE4" s="782"/>
      <c r="HF4" s="782"/>
      <c r="HG4" s="782"/>
      <c r="HH4" s="782"/>
      <c r="HI4" s="782"/>
      <c r="HJ4" s="782"/>
      <c r="HK4" s="782"/>
      <c r="HL4" s="782"/>
      <c r="HM4" s="782"/>
      <c r="HN4" s="782"/>
      <c r="HO4" s="782"/>
      <c r="HP4" s="782"/>
      <c r="HQ4" s="782"/>
      <c r="HR4" s="782"/>
      <c r="HS4" s="782"/>
      <c r="HT4" s="782"/>
      <c r="HU4" s="782"/>
      <c r="HV4" s="782"/>
      <c r="HW4" s="782"/>
      <c r="HX4" s="782"/>
      <c r="HY4" s="782"/>
      <c r="HZ4" s="782"/>
      <c r="IA4" s="782"/>
      <c r="IB4" s="782"/>
      <c r="IC4" s="782"/>
      <c r="ID4" s="782"/>
      <c r="IE4" s="782"/>
      <c r="IF4" s="782"/>
      <c r="IG4" s="782"/>
      <c r="IH4" s="782"/>
      <c r="II4" s="782"/>
      <c r="IJ4" s="782"/>
      <c r="IK4" s="782"/>
      <c r="IL4" s="782"/>
      <c r="IM4" s="782"/>
      <c r="IN4" s="782"/>
    </row>
    <row r="5" spans="1:248" ht="16.5" customHeight="1" x14ac:dyDescent="0.3">
      <c r="A5" s="50" t="s">
        <v>431</v>
      </c>
      <c r="B5" s="142"/>
      <c r="C5" s="142"/>
      <c r="D5" s="142"/>
      <c r="E5" s="142"/>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c r="EW5" s="162"/>
      <c r="EX5" s="162"/>
      <c r="EY5" s="162"/>
      <c r="EZ5" s="162"/>
      <c r="FA5" s="162"/>
      <c r="FB5" s="162"/>
      <c r="FC5" s="162"/>
      <c r="FD5" s="162"/>
      <c r="FE5" s="162"/>
      <c r="FF5" s="162"/>
      <c r="FG5" s="162"/>
      <c r="FH5" s="162"/>
      <c r="FI5" s="162"/>
      <c r="FJ5" s="162"/>
      <c r="FK5" s="162"/>
      <c r="FL5" s="162"/>
      <c r="FM5" s="162"/>
      <c r="FN5" s="162"/>
      <c r="FO5" s="162"/>
      <c r="FP5" s="162"/>
      <c r="FQ5" s="162"/>
      <c r="FR5" s="162"/>
      <c r="FS5" s="162"/>
      <c r="FT5" s="162"/>
      <c r="FU5" s="162"/>
      <c r="FV5" s="162"/>
      <c r="FW5" s="162"/>
      <c r="FX5" s="162"/>
      <c r="FY5" s="162"/>
      <c r="FZ5" s="162"/>
      <c r="GA5" s="162"/>
      <c r="GB5" s="162"/>
      <c r="GC5" s="162"/>
      <c r="GD5" s="162"/>
      <c r="GE5" s="162"/>
      <c r="GF5" s="162"/>
      <c r="GG5" s="162"/>
      <c r="GH5" s="162"/>
      <c r="GI5" s="162"/>
      <c r="GJ5" s="162"/>
      <c r="GK5" s="162"/>
      <c r="GL5" s="162"/>
      <c r="GM5" s="162"/>
      <c r="GN5" s="162"/>
      <c r="GO5" s="162"/>
      <c r="GP5" s="162"/>
      <c r="GQ5" s="162"/>
      <c r="GR5" s="162"/>
      <c r="GS5" s="162"/>
      <c r="GT5" s="162"/>
      <c r="GU5" s="162"/>
      <c r="GV5" s="162"/>
      <c r="GW5" s="162"/>
      <c r="GX5" s="162"/>
      <c r="GY5" s="162"/>
      <c r="GZ5" s="162"/>
      <c r="HA5" s="162"/>
      <c r="HB5" s="162"/>
      <c r="HC5" s="162"/>
      <c r="HD5" s="162"/>
      <c r="HE5" s="162"/>
      <c r="HF5" s="162"/>
      <c r="HG5" s="162"/>
      <c r="HH5" s="162"/>
      <c r="HI5" s="162"/>
      <c r="HJ5" s="162"/>
      <c r="HK5" s="162"/>
      <c r="HL5" s="162"/>
      <c r="HM5" s="162"/>
      <c r="HN5" s="162"/>
      <c r="HO5" s="162"/>
      <c r="HP5" s="162"/>
      <c r="HQ5" s="162"/>
      <c r="HR5" s="162"/>
      <c r="HS5" s="162"/>
      <c r="HT5" s="162"/>
      <c r="HU5" s="162"/>
      <c r="HV5" s="162"/>
      <c r="HW5" s="162"/>
      <c r="HX5" s="162"/>
      <c r="HY5" s="162"/>
      <c r="HZ5" s="162"/>
      <c r="IA5" s="162"/>
      <c r="IB5" s="162"/>
      <c r="IC5" s="162"/>
      <c r="ID5" s="162"/>
      <c r="IE5" s="162"/>
      <c r="IF5" s="162"/>
      <c r="IG5" s="162"/>
      <c r="IH5" s="162"/>
      <c r="II5" s="162"/>
      <c r="IJ5" s="162"/>
      <c r="IK5" s="162"/>
      <c r="IL5" s="162"/>
      <c r="IM5" s="162"/>
      <c r="IN5" s="162"/>
    </row>
    <row r="6" spans="1:248" ht="17.25" customHeight="1" x14ac:dyDescent="0.2">
      <c r="A6" s="96"/>
      <c r="B6" s="96"/>
      <c r="C6" s="96"/>
      <c r="D6" s="143" t="s">
        <v>221</v>
      </c>
      <c r="E6" s="788">
        <f>'1 Provider Data'!$B$5</f>
        <v>0</v>
      </c>
      <c r="F6" s="788"/>
      <c r="G6" s="96"/>
      <c r="H6" s="96"/>
      <c r="I6" s="96"/>
      <c r="J6" s="96"/>
      <c r="K6" s="96"/>
      <c r="L6" s="96"/>
      <c r="M6" s="96"/>
      <c r="N6" s="96"/>
      <c r="O6" s="96"/>
      <c r="P6" s="96"/>
      <c r="Q6" s="96"/>
      <c r="R6" s="96"/>
      <c r="S6" s="96"/>
      <c r="T6" s="96"/>
      <c r="U6" s="96"/>
      <c r="V6" s="96"/>
      <c r="W6" s="96"/>
      <c r="X6" s="96"/>
      <c r="Y6" s="96"/>
      <c r="Z6" s="96"/>
      <c r="AA6" s="96"/>
      <c r="AB6" s="96"/>
      <c r="AC6" s="96"/>
      <c r="AD6" s="96"/>
      <c r="AE6" s="96"/>
      <c r="AF6" s="96"/>
    </row>
    <row r="7" spans="1:248" ht="15" customHeight="1" x14ac:dyDescent="0.2">
      <c r="A7" s="96"/>
      <c r="B7" s="96"/>
      <c r="C7" s="96"/>
      <c r="D7" s="143" t="s">
        <v>1034</v>
      </c>
      <c r="E7" s="861">
        <f>+'1 Provider Data'!$B$12</f>
        <v>0</v>
      </c>
      <c r="F7" s="861"/>
      <c r="G7" s="96"/>
      <c r="H7" s="96"/>
      <c r="I7" s="96"/>
      <c r="J7" s="96"/>
      <c r="K7" s="96"/>
      <c r="L7" s="96"/>
      <c r="M7" s="96"/>
      <c r="N7" s="96"/>
      <c r="O7" s="96"/>
      <c r="P7" s="96"/>
      <c r="Q7" s="96"/>
      <c r="R7" s="96"/>
      <c r="S7" s="96"/>
      <c r="T7" s="96"/>
      <c r="U7" s="96"/>
      <c r="V7" s="96"/>
      <c r="W7" s="96"/>
      <c r="X7" s="96"/>
      <c r="Y7" s="96"/>
      <c r="Z7" s="96"/>
      <c r="AA7" s="96"/>
      <c r="AB7" s="96"/>
      <c r="AC7" s="96"/>
      <c r="AD7" s="96"/>
      <c r="AE7" s="96"/>
      <c r="AF7" s="96"/>
    </row>
    <row r="8" spans="1:248" ht="16.5" customHeight="1" x14ac:dyDescent="0.2">
      <c r="A8" s="96"/>
      <c r="B8" s="96"/>
      <c r="C8" s="96"/>
      <c r="D8" s="143" t="s">
        <v>222</v>
      </c>
      <c r="E8" s="791">
        <f>'1 Provider Data'!$B$7</f>
        <v>41455</v>
      </c>
      <c r="F8" s="791"/>
      <c r="G8" s="96"/>
      <c r="H8" s="96"/>
      <c r="I8" s="96"/>
      <c r="J8" s="96"/>
      <c r="K8" s="96"/>
      <c r="L8" s="96"/>
      <c r="M8" s="96"/>
      <c r="N8" s="96"/>
      <c r="O8" s="96"/>
      <c r="P8" s="96"/>
      <c r="Q8" s="96"/>
      <c r="R8" s="96"/>
      <c r="S8" s="96"/>
      <c r="T8" s="96"/>
      <c r="U8" s="96"/>
      <c r="V8" s="96"/>
      <c r="W8" s="96"/>
      <c r="X8" s="96"/>
      <c r="Y8" s="96"/>
      <c r="Z8" s="96"/>
      <c r="AA8" s="96"/>
      <c r="AB8" s="96"/>
      <c r="AC8" s="96"/>
      <c r="AD8" s="96"/>
      <c r="AE8" s="96"/>
      <c r="AF8" s="96"/>
    </row>
    <row r="9" spans="1:248" x14ac:dyDescent="0.2">
      <c r="A9" s="96"/>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row>
    <row r="10" spans="1:248" x14ac:dyDescent="0.2">
      <c r="A10" s="96"/>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row>
    <row r="11" spans="1:248" ht="18" customHeight="1" thickBot="1" x14ac:dyDescent="0.25">
      <c r="A11" s="96"/>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row>
    <row r="12" spans="1:248" ht="18" customHeight="1" thickBot="1" x14ac:dyDescent="0.3">
      <c r="A12" s="862" t="s">
        <v>369</v>
      </c>
      <c r="B12" s="863"/>
      <c r="C12" s="863"/>
      <c r="D12" s="863"/>
      <c r="E12" s="863"/>
      <c r="F12" s="864"/>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row>
    <row r="13" spans="1:248" ht="15.75" customHeight="1" thickBot="1" x14ac:dyDescent="0.25">
      <c r="A13" s="145" t="s">
        <v>845</v>
      </c>
      <c r="B13" s="145" t="s">
        <v>846</v>
      </c>
      <c r="C13" s="145" t="s">
        <v>847</v>
      </c>
      <c r="D13" s="145" t="s">
        <v>848</v>
      </c>
      <c r="E13" s="145" t="s">
        <v>849</v>
      </c>
      <c r="F13" s="145"/>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row>
    <row r="14" spans="1:248" ht="45" customHeight="1" x14ac:dyDescent="0.2">
      <c r="A14" s="865" t="s">
        <v>21</v>
      </c>
      <c r="B14" s="866"/>
      <c r="C14" s="867" t="s">
        <v>836</v>
      </c>
      <c r="D14" s="869" t="s">
        <v>841</v>
      </c>
      <c r="E14" s="859" t="s">
        <v>367</v>
      </c>
      <c r="F14" s="859" t="s">
        <v>31</v>
      </c>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row>
    <row r="15" spans="1:248" ht="37.5" customHeight="1" thickBot="1" x14ac:dyDescent="0.25">
      <c r="A15" s="176" t="s">
        <v>189</v>
      </c>
      <c r="B15" s="176" t="s">
        <v>53</v>
      </c>
      <c r="C15" s="868"/>
      <c r="D15" s="870"/>
      <c r="E15" s="860"/>
      <c r="F15" s="860"/>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row>
    <row r="16" spans="1:248" ht="35.25" customHeight="1" x14ac:dyDescent="0.25">
      <c r="A16" s="124">
        <v>410</v>
      </c>
      <c r="B16" s="200">
        <v>730739</v>
      </c>
      <c r="C16" s="118" t="s">
        <v>210</v>
      </c>
      <c r="D16" s="287" t="s">
        <v>119</v>
      </c>
      <c r="E16" s="209">
        <f>'Wks #6a DME EQP-001 list'!D59</f>
        <v>0</v>
      </c>
      <c r="F16" s="203">
        <v>1</v>
      </c>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row>
    <row r="17" spans="1:32" ht="50.25" customHeight="1" x14ac:dyDescent="0.25">
      <c r="A17" s="96"/>
      <c r="B17" s="96"/>
      <c r="C17" s="96"/>
      <c r="D17" s="96"/>
      <c r="E17" s="96"/>
      <c r="F17" s="203"/>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row>
    <row r="18" spans="1:32" ht="30" customHeight="1" x14ac:dyDescent="0.25">
      <c r="A18" s="96"/>
      <c r="B18" s="96"/>
      <c r="C18" s="96"/>
      <c r="D18" s="96"/>
      <c r="E18" s="228" t="s">
        <v>414</v>
      </c>
      <c r="F18" s="203"/>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row>
    <row r="19" spans="1:32" ht="9" customHeight="1" thickBot="1" x14ac:dyDescent="0.25">
      <c r="A19" s="96"/>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row>
    <row r="20" spans="1:32" ht="18.75" customHeight="1" thickBot="1" x14ac:dyDescent="0.3">
      <c r="A20" s="871" t="s">
        <v>368</v>
      </c>
      <c r="B20" s="872"/>
      <c r="C20" s="872"/>
      <c r="D20" s="872"/>
      <c r="E20" s="872"/>
      <c r="F20" s="873"/>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row>
    <row r="21" spans="1:32" ht="19.5" customHeight="1" thickBot="1" x14ac:dyDescent="0.3">
      <c r="A21" s="145" t="s">
        <v>845</v>
      </c>
      <c r="B21" s="145" t="s">
        <v>846</v>
      </c>
      <c r="C21" s="145" t="s">
        <v>847</v>
      </c>
      <c r="D21" s="145" t="s">
        <v>848</v>
      </c>
      <c r="E21" s="145" t="s">
        <v>849</v>
      </c>
      <c r="F21" s="204"/>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row>
    <row r="22" spans="1:32" ht="42" customHeight="1" x14ac:dyDescent="0.2">
      <c r="A22" s="865" t="s">
        <v>21</v>
      </c>
      <c r="B22" s="866"/>
      <c r="C22" s="867" t="s">
        <v>836</v>
      </c>
      <c r="D22" s="869" t="s">
        <v>841</v>
      </c>
      <c r="E22" s="859" t="s">
        <v>25</v>
      </c>
      <c r="F22" s="859" t="s">
        <v>31</v>
      </c>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row>
    <row r="23" spans="1:32" ht="49.5" customHeight="1" thickBot="1" x14ac:dyDescent="0.25">
      <c r="A23" s="176" t="s">
        <v>189</v>
      </c>
      <c r="B23" s="176" t="s">
        <v>53</v>
      </c>
      <c r="C23" s="868"/>
      <c r="D23" s="870"/>
      <c r="E23" s="860"/>
      <c r="F23" s="860"/>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row>
    <row r="24" spans="1:32" ht="17.25" customHeight="1" x14ac:dyDescent="0.25">
      <c r="A24" s="124">
        <v>410</v>
      </c>
      <c r="B24" s="200">
        <v>730739</v>
      </c>
      <c r="C24" s="118" t="s">
        <v>211</v>
      </c>
      <c r="D24" s="287" t="s">
        <v>121</v>
      </c>
      <c r="E24" s="229"/>
      <c r="F24" s="203">
        <v>2</v>
      </c>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row>
    <row r="25" spans="1:32" ht="15" x14ac:dyDescent="0.25">
      <c r="B25" s="96"/>
      <c r="C25" s="96"/>
      <c r="D25" s="201" t="s">
        <v>439</v>
      </c>
      <c r="E25" s="231">
        <f>E24+E16</f>
        <v>0</v>
      </c>
      <c r="F25" s="203">
        <v>3</v>
      </c>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row>
    <row r="26" spans="1:32" ht="15" x14ac:dyDescent="0.25">
      <c r="A26" s="96"/>
      <c r="B26" s="96"/>
      <c r="C26" s="96"/>
      <c r="D26" s="96"/>
      <c r="E26" s="96"/>
      <c r="F26" s="203"/>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row>
    <row r="27" spans="1:32" ht="15.75" x14ac:dyDescent="0.25">
      <c r="A27" s="96"/>
      <c r="B27" s="857" t="s">
        <v>438</v>
      </c>
      <c r="C27" s="857"/>
      <c r="D27" s="858"/>
      <c r="E27" s="265">
        <f>'3  ED001, Sch #4 expenses'!E19</f>
        <v>0</v>
      </c>
      <c r="F27" s="203">
        <v>4</v>
      </c>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row>
    <row r="28" spans="1:32" ht="15" x14ac:dyDescent="0.25">
      <c r="A28" s="96"/>
      <c r="B28" s="96"/>
      <c r="C28" s="96"/>
      <c r="D28" s="96"/>
      <c r="E28" s="96"/>
      <c r="F28" s="203"/>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row>
    <row r="29" spans="1:32" ht="15.75" x14ac:dyDescent="0.25">
      <c r="A29" s="96"/>
      <c r="B29" s="96"/>
      <c r="C29" s="96"/>
      <c r="D29" s="264" t="s">
        <v>282</v>
      </c>
      <c r="E29" s="230">
        <f>E27-E25</f>
        <v>0</v>
      </c>
      <c r="F29" s="203">
        <v>5</v>
      </c>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row>
    <row r="30" spans="1:32" ht="15.75" thickBot="1" x14ac:dyDescent="0.3">
      <c r="A30" s="96"/>
      <c r="B30" s="96"/>
      <c r="C30" s="96"/>
      <c r="D30" s="96"/>
      <c r="E30" s="96"/>
      <c r="F30" s="203"/>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row>
    <row r="31" spans="1:32" ht="16.5" thickBot="1" x14ac:dyDescent="0.3">
      <c r="A31" s="96"/>
      <c r="B31" s="96"/>
      <c r="C31" s="96"/>
      <c r="D31" s="149" t="s">
        <v>370</v>
      </c>
      <c r="E31" s="191">
        <f>E16</f>
        <v>0</v>
      </c>
      <c r="F31" s="203">
        <v>6</v>
      </c>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row>
    <row r="32" spans="1:32" x14ac:dyDescent="0.2">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row>
    <row r="33" spans="1:32" x14ac:dyDescent="0.2">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row>
    <row r="34" spans="1:32" x14ac:dyDescent="0.2">
      <c r="A34" s="96"/>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row>
    <row r="35" spans="1:32" x14ac:dyDescent="0.2">
      <c r="A35" s="96"/>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row>
    <row r="36" spans="1:32" x14ac:dyDescent="0.2">
      <c r="A36" s="96"/>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row>
    <row r="37" spans="1:32" x14ac:dyDescent="0.2">
      <c r="A37" s="96"/>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row>
    <row r="38" spans="1:32" x14ac:dyDescent="0.2">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row>
    <row r="39" spans="1:32" x14ac:dyDescent="0.2">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row>
    <row r="40" spans="1:32" x14ac:dyDescent="0.2">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row>
    <row r="41" spans="1:32" x14ac:dyDescent="0.2">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row>
    <row r="42" spans="1:32" x14ac:dyDescent="0.2">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row>
    <row r="43" spans="1:32" x14ac:dyDescent="0.2">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row>
    <row r="44" spans="1:32" x14ac:dyDescent="0.2">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row>
    <row r="45" spans="1:32" x14ac:dyDescent="0.2">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row>
    <row r="46" spans="1:32" x14ac:dyDescent="0.2">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row>
    <row r="47" spans="1:32" x14ac:dyDescent="0.2">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row>
    <row r="48" spans="1:32" x14ac:dyDescent="0.2">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row>
    <row r="49" spans="1:32" x14ac:dyDescent="0.2">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row>
    <row r="50" spans="1:32" x14ac:dyDescent="0.2">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row>
    <row r="51" spans="1:32" x14ac:dyDescent="0.2">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row>
    <row r="52" spans="1:32" x14ac:dyDescent="0.2">
      <c r="A52" s="96"/>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row>
    <row r="53" spans="1:32" x14ac:dyDescent="0.2">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row>
    <row r="54" spans="1:32" x14ac:dyDescent="0.2">
      <c r="A54" s="96"/>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row>
    <row r="55" spans="1:32" x14ac:dyDescent="0.2">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row>
    <row r="56" spans="1:32" x14ac:dyDescent="0.2">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row>
    <row r="57" spans="1:32" x14ac:dyDescent="0.2">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row>
    <row r="58" spans="1:32" x14ac:dyDescent="0.2">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row>
    <row r="59" spans="1:32" x14ac:dyDescent="0.2">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row>
    <row r="60" spans="1:32" x14ac:dyDescent="0.2">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row>
    <row r="61" spans="1:32" x14ac:dyDescent="0.2">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row>
    <row r="62" spans="1:32" x14ac:dyDescent="0.2">
      <c r="G62" s="96"/>
      <c r="H62" s="96"/>
      <c r="I62" s="96"/>
      <c r="J62" s="96"/>
      <c r="Q62" s="96"/>
      <c r="R62" s="96"/>
      <c r="S62" s="96"/>
      <c r="T62" s="96"/>
      <c r="U62" s="96"/>
      <c r="V62" s="96"/>
      <c r="W62" s="96"/>
      <c r="X62" s="96"/>
      <c r="Y62" s="96"/>
      <c r="Z62" s="96"/>
      <c r="AA62" s="96"/>
      <c r="AB62" s="96"/>
      <c r="AC62" s="96"/>
      <c r="AD62" s="96"/>
      <c r="AE62" s="96"/>
      <c r="AF62" s="96"/>
    </row>
    <row r="63" spans="1:32" x14ac:dyDescent="0.2">
      <c r="G63" s="96"/>
      <c r="H63" s="96"/>
      <c r="I63" s="96"/>
      <c r="J63" s="96"/>
      <c r="Q63" s="96"/>
      <c r="R63" s="96"/>
      <c r="S63" s="96"/>
      <c r="T63" s="96"/>
      <c r="U63" s="96"/>
      <c r="V63" s="96"/>
      <c r="W63" s="96"/>
      <c r="X63" s="96"/>
      <c r="Y63" s="96"/>
      <c r="Z63" s="96"/>
      <c r="AA63" s="96"/>
      <c r="AB63" s="96"/>
      <c r="AC63" s="96"/>
      <c r="AD63" s="96"/>
      <c r="AE63" s="96"/>
      <c r="AF63" s="96"/>
    </row>
    <row r="64" spans="1:32" x14ac:dyDescent="0.2">
      <c r="G64" s="96"/>
      <c r="H64" s="96"/>
      <c r="I64" s="96"/>
      <c r="J64" s="96"/>
      <c r="Q64" s="96"/>
      <c r="R64" s="96"/>
      <c r="S64" s="96"/>
      <c r="T64" s="96"/>
      <c r="U64" s="96"/>
      <c r="V64" s="96"/>
      <c r="W64" s="96"/>
      <c r="X64" s="96"/>
      <c r="Y64" s="96"/>
      <c r="Z64" s="96"/>
      <c r="AA64" s="96"/>
      <c r="AB64" s="96"/>
      <c r="AC64" s="96"/>
      <c r="AD64" s="96"/>
      <c r="AE64" s="96"/>
      <c r="AF64" s="96"/>
    </row>
    <row r="65" spans="7:32" x14ac:dyDescent="0.2">
      <c r="G65" s="96"/>
      <c r="H65" s="96"/>
      <c r="I65" s="96"/>
      <c r="J65" s="96"/>
      <c r="Q65" s="96"/>
      <c r="R65" s="96"/>
      <c r="S65" s="96"/>
      <c r="T65" s="96"/>
      <c r="U65" s="96"/>
      <c r="V65" s="96"/>
      <c r="W65" s="96"/>
      <c r="X65" s="96"/>
      <c r="Y65" s="96"/>
      <c r="Z65" s="96"/>
      <c r="AA65" s="96"/>
      <c r="AB65" s="96"/>
      <c r="AC65" s="96"/>
      <c r="AD65" s="96"/>
      <c r="AE65" s="96"/>
      <c r="AF65" s="96"/>
    </row>
    <row r="66" spans="7:32" x14ac:dyDescent="0.2">
      <c r="G66" s="96"/>
      <c r="H66" s="96"/>
      <c r="I66" s="96"/>
      <c r="J66" s="96"/>
      <c r="Q66" s="96"/>
      <c r="R66" s="96"/>
      <c r="S66" s="96"/>
      <c r="T66" s="96"/>
      <c r="U66" s="96"/>
      <c r="V66" s="96"/>
      <c r="W66" s="96"/>
      <c r="X66" s="96"/>
      <c r="Y66" s="96"/>
      <c r="Z66" s="96"/>
      <c r="AA66" s="96"/>
      <c r="AB66" s="96"/>
      <c r="AC66" s="96"/>
      <c r="AD66" s="96"/>
      <c r="AE66" s="96"/>
      <c r="AF66" s="96"/>
    </row>
    <row r="67" spans="7:32" x14ac:dyDescent="0.2">
      <c r="G67" s="96"/>
      <c r="H67" s="96"/>
      <c r="I67" s="96"/>
      <c r="J67" s="96"/>
      <c r="Q67" s="96"/>
      <c r="R67" s="96"/>
      <c r="S67" s="96"/>
      <c r="T67" s="96"/>
      <c r="U67" s="96"/>
      <c r="V67" s="96"/>
      <c r="W67" s="96"/>
      <c r="X67" s="96"/>
      <c r="Y67" s="96"/>
      <c r="Z67" s="96"/>
      <c r="AA67" s="96"/>
      <c r="AB67" s="96"/>
      <c r="AC67" s="96"/>
      <c r="AD67" s="96"/>
      <c r="AE67" s="96"/>
      <c r="AF67" s="96"/>
    </row>
    <row r="68" spans="7:32" x14ac:dyDescent="0.2">
      <c r="G68" s="96"/>
      <c r="H68" s="96"/>
      <c r="I68" s="96"/>
      <c r="J68" s="96"/>
      <c r="Q68" s="96"/>
      <c r="R68" s="96"/>
      <c r="S68" s="96"/>
      <c r="T68" s="96"/>
      <c r="U68" s="96"/>
      <c r="V68" s="96"/>
      <c r="W68" s="96"/>
      <c r="X68" s="96"/>
      <c r="Y68" s="96"/>
      <c r="Z68" s="96"/>
      <c r="AA68" s="96"/>
      <c r="AB68" s="96"/>
      <c r="AC68" s="96"/>
      <c r="AD68" s="96"/>
      <c r="AE68" s="96"/>
      <c r="AF68" s="96"/>
    </row>
    <row r="69" spans="7:32" x14ac:dyDescent="0.2">
      <c r="G69" s="96"/>
      <c r="H69" s="96"/>
      <c r="I69" s="96"/>
      <c r="J69" s="96"/>
      <c r="Q69" s="96"/>
      <c r="R69" s="96"/>
      <c r="S69" s="96"/>
      <c r="T69" s="96"/>
      <c r="U69" s="96"/>
      <c r="V69" s="96"/>
      <c r="W69" s="96"/>
      <c r="X69" s="96"/>
      <c r="Y69" s="96"/>
      <c r="Z69" s="96"/>
      <c r="AA69" s="96"/>
      <c r="AB69" s="96"/>
      <c r="AC69" s="96"/>
      <c r="AD69" s="96"/>
      <c r="AE69" s="96"/>
      <c r="AF69" s="96"/>
    </row>
    <row r="70" spans="7:32" x14ac:dyDescent="0.2">
      <c r="G70" s="96"/>
      <c r="H70" s="96"/>
      <c r="I70" s="96"/>
      <c r="J70" s="96"/>
      <c r="Q70" s="96"/>
      <c r="R70" s="96"/>
      <c r="S70" s="96"/>
      <c r="T70" s="96"/>
      <c r="U70" s="96"/>
      <c r="V70" s="96"/>
      <c r="W70" s="96"/>
      <c r="X70" s="96"/>
      <c r="Y70" s="96"/>
      <c r="Z70" s="96"/>
      <c r="AA70" s="96"/>
      <c r="AB70" s="96"/>
      <c r="AC70" s="96"/>
      <c r="AD70" s="96"/>
      <c r="AE70" s="96"/>
      <c r="AF70" s="96"/>
    </row>
    <row r="71" spans="7:32" x14ac:dyDescent="0.2">
      <c r="G71" s="96"/>
      <c r="H71" s="96"/>
      <c r="I71" s="96"/>
      <c r="J71" s="96"/>
      <c r="Q71" s="96"/>
      <c r="R71" s="96"/>
      <c r="S71" s="96"/>
      <c r="T71" s="96"/>
      <c r="U71" s="96"/>
      <c r="V71" s="96"/>
      <c r="W71" s="96"/>
      <c r="X71" s="96"/>
      <c r="Y71" s="96"/>
      <c r="Z71" s="96"/>
      <c r="AA71" s="96"/>
      <c r="AB71" s="96"/>
      <c r="AC71" s="96"/>
      <c r="AD71" s="96"/>
      <c r="AE71" s="96"/>
      <c r="AF71" s="96"/>
    </row>
    <row r="72" spans="7:32" x14ac:dyDescent="0.2">
      <c r="G72" s="96"/>
      <c r="H72" s="96"/>
      <c r="I72" s="96"/>
      <c r="J72" s="96"/>
      <c r="Q72" s="96"/>
      <c r="R72" s="96"/>
      <c r="S72" s="96"/>
      <c r="T72" s="96"/>
      <c r="U72" s="96"/>
      <c r="V72" s="96"/>
      <c r="W72" s="96"/>
      <c r="X72" s="96"/>
      <c r="Y72" s="96"/>
      <c r="Z72" s="96"/>
      <c r="AA72" s="96"/>
      <c r="AB72" s="96"/>
      <c r="AC72" s="96"/>
      <c r="AD72" s="96"/>
      <c r="AE72" s="96"/>
      <c r="AF72" s="96"/>
    </row>
    <row r="73" spans="7:32" x14ac:dyDescent="0.2">
      <c r="G73" s="96"/>
      <c r="H73" s="96"/>
      <c r="I73" s="96"/>
      <c r="J73" s="96"/>
      <c r="Q73" s="96"/>
      <c r="R73" s="96"/>
      <c r="S73" s="96"/>
      <c r="T73" s="96"/>
      <c r="U73" s="96"/>
      <c r="V73" s="96"/>
      <c r="W73" s="96"/>
      <c r="X73" s="96"/>
      <c r="Y73" s="96"/>
      <c r="Z73" s="96"/>
      <c r="AA73" s="96"/>
      <c r="AB73" s="96"/>
      <c r="AC73" s="96"/>
      <c r="AD73" s="96"/>
      <c r="AE73" s="96"/>
      <c r="AF73" s="96"/>
    </row>
    <row r="74" spans="7:32" x14ac:dyDescent="0.2">
      <c r="G74" s="96"/>
      <c r="H74" s="96"/>
      <c r="I74" s="96"/>
      <c r="J74" s="96"/>
      <c r="Q74" s="96"/>
      <c r="R74" s="96"/>
      <c r="S74" s="96"/>
      <c r="T74" s="96"/>
      <c r="U74" s="96"/>
      <c r="V74" s="96"/>
      <c r="W74" s="96"/>
      <c r="X74" s="96"/>
      <c r="Y74" s="96"/>
      <c r="Z74" s="96"/>
      <c r="AA74" s="96"/>
      <c r="AB74" s="96"/>
      <c r="AC74" s="96"/>
      <c r="AD74" s="96"/>
      <c r="AE74" s="96"/>
      <c r="AF74" s="96"/>
    </row>
    <row r="75" spans="7:32" x14ac:dyDescent="0.2">
      <c r="Q75" s="96"/>
      <c r="R75" s="96"/>
      <c r="S75" s="96"/>
      <c r="T75" s="96"/>
      <c r="U75" s="96"/>
      <c r="V75" s="96"/>
      <c r="W75" s="96"/>
      <c r="X75" s="96"/>
      <c r="Y75" s="96"/>
      <c r="Z75" s="96"/>
      <c r="AA75" s="96"/>
      <c r="AB75" s="96"/>
      <c r="AC75" s="96"/>
      <c r="AD75" s="96"/>
      <c r="AE75" s="96"/>
      <c r="AF75" s="96"/>
    </row>
    <row r="76" spans="7:32" x14ac:dyDescent="0.2">
      <c r="Q76" s="96"/>
      <c r="R76" s="96"/>
      <c r="S76" s="96"/>
      <c r="T76" s="96"/>
      <c r="U76" s="96"/>
      <c r="V76" s="96"/>
      <c r="W76" s="96"/>
      <c r="X76" s="96"/>
      <c r="Y76" s="96"/>
      <c r="Z76" s="96"/>
      <c r="AA76" s="96"/>
      <c r="AB76" s="96"/>
      <c r="AC76" s="96"/>
      <c r="AD76" s="96"/>
      <c r="AE76" s="96"/>
      <c r="AF76" s="96"/>
    </row>
    <row r="77" spans="7:32" x14ac:dyDescent="0.2">
      <c r="Q77" s="96"/>
      <c r="R77" s="96"/>
      <c r="S77" s="96"/>
      <c r="T77" s="96"/>
      <c r="U77" s="96"/>
      <c r="V77" s="96"/>
      <c r="W77" s="96"/>
      <c r="X77" s="96"/>
      <c r="Y77" s="96"/>
      <c r="Z77" s="96"/>
      <c r="AA77" s="96"/>
      <c r="AB77" s="96"/>
      <c r="AC77" s="96"/>
      <c r="AD77" s="96"/>
      <c r="AE77" s="96"/>
      <c r="AF77" s="96"/>
    </row>
    <row r="78" spans="7:32" x14ac:dyDescent="0.2">
      <c r="Q78" s="96"/>
      <c r="R78" s="96"/>
      <c r="S78" s="96"/>
      <c r="T78" s="96"/>
      <c r="U78" s="96"/>
      <c r="V78" s="96"/>
      <c r="W78" s="96"/>
      <c r="X78" s="96"/>
      <c r="Y78" s="96"/>
      <c r="Z78" s="96"/>
      <c r="AA78" s="96"/>
      <c r="AB78" s="96"/>
      <c r="AC78" s="96"/>
      <c r="AD78" s="96"/>
      <c r="AE78" s="96"/>
      <c r="AF78" s="96"/>
    </row>
    <row r="79" spans="7:32" x14ac:dyDescent="0.2">
      <c r="Q79" s="96"/>
      <c r="R79" s="96"/>
      <c r="S79" s="96"/>
      <c r="T79" s="96"/>
      <c r="U79" s="96"/>
      <c r="V79" s="96"/>
      <c r="W79" s="96"/>
      <c r="X79" s="96"/>
      <c r="Y79" s="96"/>
      <c r="Z79" s="96"/>
      <c r="AA79" s="96"/>
      <c r="AB79" s="96"/>
      <c r="AC79" s="96"/>
      <c r="AD79" s="96"/>
      <c r="AE79" s="96"/>
      <c r="AF79" s="96"/>
    </row>
    <row r="80" spans="7:32" x14ac:dyDescent="0.2">
      <c r="Q80" s="96"/>
      <c r="R80" s="96"/>
      <c r="S80" s="96"/>
      <c r="T80" s="96"/>
      <c r="U80" s="96"/>
      <c r="V80" s="96"/>
      <c r="W80" s="96"/>
      <c r="X80" s="96"/>
      <c r="Y80" s="96"/>
      <c r="Z80" s="96"/>
      <c r="AA80" s="96"/>
      <c r="AB80" s="96"/>
      <c r="AC80" s="96"/>
      <c r="AD80" s="96"/>
      <c r="AE80" s="96"/>
      <c r="AF80" s="96"/>
    </row>
    <row r="81" spans="17:32" x14ac:dyDescent="0.2">
      <c r="Q81" s="96"/>
      <c r="R81" s="96"/>
      <c r="S81" s="96"/>
      <c r="T81" s="96"/>
      <c r="U81" s="96"/>
      <c r="V81" s="96"/>
      <c r="W81" s="96"/>
      <c r="X81" s="96"/>
      <c r="Y81" s="96"/>
      <c r="Z81" s="96"/>
      <c r="AA81" s="96"/>
      <c r="AB81" s="96"/>
      <c r="AC81" s="96"/>
      <c r="AD81" s="96"/>
      <c r="AE81" s="96"/>
      <c r="AF81" s="96"/>
    </row>
    <row r="82" spans="17:32" x14ac:dyDescent="0.2">
      <c r="Q82" s="96"/>
      <c r="R82" s="96"/>
      <c r="S82" s="96"/>
      <c r="T82" s="96"/>
      <c r="U82" s="96"/>
      <c r="V82" s="96"/>
      <c r="W82" s="96"/>
      <c r="X82" s="96"/>
      <c r="Y82" s="96"/>
      <c r="Z82" s="96"/>
      <c r="AA82" s="96"/>
      <c r="AB82" s="96"/>
      <c r="AC82" s="96"/>
      <c r="AD82" s="96"/>
      <c r="AE82" s="96"/>
      <c r="AF82" s="96"/>
    </row>
    <row r="83" spans="17:32" x14ac:dyDescent="0.2">
      <c r="Q83" s="96"/>
      <c r="R83" s="96"/>
      <c r="S83" s="96"/>
      <c r="T83" s="96"/>
      <c r="U83" s="96"/>
      <c r="V83" s="96"/>
      <c r="W83" s="96"/>
      <c r="X83" s="96"/>
      <c r="Y83" s="96"/>
      <c r="Z83" s="96"/>
      <c r="AA83" s="96"/>
      <c r="AB83" s="96"/>
      <c r="AC83" s="96"/>
      <c r="AD83" s="96"/>
      <c r="AE83" s="96"/>
      <c r="AF83" s="96"/>
    </row>
    <row r="84" spans="17:32" x14ac:dyDescent="0.2">
      <c r="Q84" s="96"/>
      <c r="R84" s="96"/>
      <c r="S84" s="96"/>
      <c r="T84" s="96"/>
      <c r="U84" s="96"/>
      <c r="V84" s="96"/>
      <c r="W84" s="96"/>
      <c r="X84" s="96"/>
      <c r="Y84" s="96"/>
      <c r="Z84" s="96"/>
      <c r="AA84" s="96"/>
      <c r="AB84" s="96"/>
      <c r="AC84" s="96"/>
      <c r="AD84" s="96"/>
      <c r="AE84" s="96"/>
      <c r="AF84" s="96"/>
    </row>
    <row r="85" spans="17:32" x14ac:dyDescent="0.2">
      <c r="Q85" s="96"/>
      <c r="R85" s="96"/>
      <c r="S85" s="96"/>
      <c r="T85" s="96"/>
      <c r="U85" s="96"/>
      <c r="V85" s="96"/>
      <c r="W85" s="96"/>
      <c r="X85" s="96"/>
      <c r="Y85" s="96"/>
      <c r="Z85" s="96"/>
      <c r="AA85" s="96"/>
      <c r="AB85" s="96"/>
      <c r="AC85" s="96"/>
      <c r="AD85" s="96"/>
      <c r="AE85" s="96"/>
      <c r="AF85" s="96"/>
    </row>
    <row r="86" spans="17:32" x14ac:dyDescent="0.2">
      <c r="Q86" s="96"/>
      <c r="R86" s="96"/>
      <c r="S86" s="96"/>
      <c r="T86" s="96"/>
      <c r="U86" s="96"/>
      <c r="V86" s="96"/>
      <c r="W86" s="96"/>
      <c r="X86" s="96"/>
      <c r="Y86" s="96"/>
      <c r="Z86" s="96"/>
      <c r="AA86" s="96"/>
      <c r="AB86" s="96"/>
      <c r="AC86" s="96"/>
      <c r="AD86" s="96"/>
      <c r="AE86" s="96"/>
      <c r="AF86" s="96"/>
    </row>
    <row r="87" spans="17:32" x14ac:dyDescent="0.2">
      <c r="Q87" s="96"/>
      <c r="R87" s="96"/>
      <c r="S87" s="96"/>
      <c r="T87" s="96"/>
      <c r="U87" s="96"/>
      <c r="V87" s="96"/>
      <c r="W87" s="96"/>
      <c r="X87" s="96"/>
      <c r="Y87" s="96"/>
      <c r="Z87" s="96"/>
      <c r="AA87" s="96"/>
      <c r="AB87" s="96"/>
      <c r="AC87" s="96"/>
      <c r="AD87" s="96"/>
      <c r="AE87" s="96"/>
      <c r="AF87" s="96"/>
    </row>
    <row r="88" spans="17:32" x14ac:dyDescent="0.2">
      <c r="Q88" s="96"/>
      <c r="R88" s="96"/>
      <c r="S88" s="96"/>
      <c r="T88" s="96"/>
      <c r="U88" s="96"/>
      <c r="V88" s="96"/>
      <c r="W88" s="96"/>
      <c r="X88" s="96"/>
      <c r="Y88" s="96"/>
      <c r="Z88" s="96"/>
      <c r="AA88" s="96"/>
      <c r="AB88" s="96"/>
      <c r="AC88" s="96"/>
      <c r="AD88" s="96"/>
      <c r="AE88" s="96"/>
      <c r="AF88" s="96"/>
    </row>
    <row r="89" spans="17:32" x14ac:dyDescent="0.2">
      <c r="Q89" s="96"/>
      <c r="R89" s="96"/>
      <c r="S89" s="96"/>
      <c r="T89" s="96"/>
      <c r="U89" s="96"/>
      <c r="V89" s="96"/>
      <c r="W89" s="96"/>
      <c r="X89" s="96"/>
      <c r="Y89" s="96"/>
      <c r="Z89" s="96"/>
      <c r="AA89" s="96"/>
      <c r="AB89" s="96"/>
      <c r="AC89" s="96"/>
      <c r="AD89" s="96"/>
      <c r="AE89" s="96"/>
      <c r="AF89" s="96"/>
    </row>
    <row r="90" spans="17:32" x14ac:dyDescent="0.2">
      <c r="Q90" s="96"/>
      <c r="R90" s="96"/>
      <c r="S90" s="96"/>
      <c r="T90" s="96"/>
      <c r="U90" s="96"/>
      <c r="V90" s="96"/>
      <c r="W90" s="96"/>
      <c r="X90" s="96"/>
      <c r="Y90" s="96"/>
      <c r="Z90" s="96"/>
      <c r="AA90" s="96"/>
      <c r="AB90" s="96"/>
      <c r="AC90" s="96"/>
      <c r="AD90" s="96"/>
      <c r="AE90" s="96"/>
      <c r="AF90" s="96"/>
    </row>
    <row r="91" spans="17:32" x14ac:dyDescent="0.2">
      <c r="Q91" s="96"/>
      <c r="R91" s="96"/>
      <c r="S91" s="96"/>
      <c r="T91" s="96"/>
      <c r="U91" s="96"/>
      <c r="V91" s="96"/>
      <c r="W91" s="96"/>
      <c r="X91" s="96"/>
      <c r="Y91" s="96"/>
      <c r="Z91" s="96"/>
      <c r="AA91" s="96"/>
      <c r="AB91" s="96"/>
      <c r="AC91" s="96"/>
      <c r="AD91" s="96"/>
      <c r="AE91" s="96"/>
      <c r="AF91" s="96"/>
    </row>
    <row r="92" spans="17:32" x14ac:dyDescent="0.2">
      <c r="Q92" s="96"/>
      <c r="R92" s="96"/>
      <c r="S92" s="96"/>
      <c r="T92" s="96"/>
      <c r="U92" s="96"/>
      <c r="V92" s="96"/>
      <c r="W92" s="96"/>
      <c r="X92" s="96"/>
      <c r="Y92" s="96"/>
      <c r="Z92" s="96"/>
      <c r="AA92" s="96"/>
      <c r="AB92" s="96"/>
      <c r="AC92" s="96"/>
      <c r="AD92" s="96"/>
      <c r="AE92" s="96"/>
      <c r="AF92" s="96"/>
    </row>
    <row r="93" spans="17:32" x14ac:dyDescent="0.2">
      <c r="Q93" s="96"/>
      <c r="R93" s="96"/>
      <c r="S93" s="96"/>
      <c r="T93" s="96"/>
      <c r="U93" s="96"/>
      <c r="V93" s="96"/>
      <c r="W93" s="96"/>
      <c r="X93" s="96"/>
      <c r="Y93" s="96"/>
      <c r="Z93" s="96"/>
      <c r="AA93" s="96"/>
      <c r="AB93" s="96"/>
      <c r="AC93" s="96"/>
      <c r="AD93" s="96"/>
      <c r="AE93" s="96"/>
      <c r="AF93" s="96"/>
    </row>
    <row r="94" spans="17:32" x14ac:dyDescent="0.2">
      <c r="Q94" s="96"/>
      <c r="R94" s="96"/>
      <c r="S94" s="96"/>
      <c r="T94" s="96"/>
      <c r="U94" s="96"/>
      <c r="V94" s="96"/>
      <c r="W94" s="96"/>
      <c r="X94" s="96"/>
      <c r="Y94" s="96"/>
      <c r="Z94" s="96"/>
      <c r="AA94" s="96"/>
      <c r="AB94" s="96"/>
      <c r="AC94" s="96"/>
      <c r="AD94" s="96"/>
      <c r="AE94" s="96"/>
      <c r="AF94" s="96"/>
    </row>
    <row r="95" spans="17:32" x14ac:dyDescent="0.2">
      <c r="Q95" s="96"/>
      <c r="R95" s="96"/>
      <c r="S95" s="96"/>
      <c r="T95" s="96"/>
      <c r="U95" s="96"/>
      <c r="V95" s="96"/>
      <c r="W95" s="96"/>
      <c r="X95" s="96"/>
      <c r="Y95" s="96"/>
      <c r="Z95" s="96"/>
      <c r="AA95" s="96"/>
      <c r="AB95" s="96"/>
      <c r="AC95" s="96"/>
      <c r="AD95" s="96"/>
      <c r="AE95" s="96"/>
      <c r="AF95" s="96"/>
    </row>
    <row r="96" spans="17:32" x14ac:dyDescent="0.2">
      <c r="Q96" s="96"/>
      <c r="R96" s="96"/>
      <c r="S96" s="96"/>
      <c r="T96" s="96"/>
      <c r="U96" s="96"/>
      <c r="V96" s="96"/>
      <c r="W96" s="96"/>
      <c r="X96" s="96"/>
      <c r="Y96" s="96"/>
      <c r="Z96" s="96"/>
      <c r="AA96" s="96"/>
      <c r="AB96" s="96"/>
      <c r="AC96" s="96"/>
      <c r="AD96" s="96"/>
      <c r="AE96" s="96"/>
      <c r="AF96" s="96"/>
    </row>
    <row r="97" spans="17:32" x14ac:dyDescent="0.2">
      <c r="Q97" s="96"/>
      <c r="R97" s="96"/>
      <c r="S97" s="96"/>
      <c r="T97" s="96"/>
      <c r="U97" s="96"/>
      <c r="V97" s="96"/>
      <c r="W97" s="96"/>
      <c r="X97" s="96"/>
      <c r="Y97" s="96"/>
      <c r="Z97" s="96"/>
      <c r="AA97" s="96"/>
      <c r="AB97" s="96"/>
      <c r="AC97" s="96"/>
      <c r="AD97" s="96"/>
      <c r="AE97" s="96"/>
      <c r="AF97" s="96"/>
    </row>
    <row r="98" spans="17:32" x14ac:dyDescent="0.2">
      <c r="Q98" s="96"/>
      <c r="R98" s="96"/>
      <c r="S98" s="96"/>
      <c r="T98" s="96"/>
      <c r="U98" s="96"/>
      <c r="V98" s="96"/>
      <c r="W98" s="96"/>
      <c r="X98" s="96"/>
      <c r="Y98" s="96"/>
      <c r="Z98" s="96"/>
      <c r="AA98" s="96"/>
      <c r="AB98" s="96"/>
      <c r="AC98" s="96"/>
      <c r="AD98" s="96"/>
      <c r="AE98" s="96"/>
      <c r="AF98" s="96"/>
    </row>
    <row r="99" spans="17:32" x14ac:dyDescent="0.2">
      <c r="Q99" s="96"/>
      <c r="R99" s="96"/>
      <c r="S99" s="96"/>
      <c r="T99" s="96"/>
      <c r="U99" s="96"/>
      <c r="V99" s="96"/>
      <c r="W99" s="96"/>
      <c r="X99" s="96"/>
      <c r="Y99" s="96"/>
      <c r="Z99" s="96"/>
      <c r="AA99" s="96"/>
      <c r="AB99" s="96"/>
      <c r="AC99" s="96"/>
      <c r="AD99" s="96"/>
      <c r="AE99" s="96"/>
      <c r="AF99" s="96"/>
    </row>
    <row r="100" spans="17:32" x14ac:dyDescent="0.2">
      <c r="Q100" s="96"/>
      <c r="R100" s="96"/>
      <c r="S100" s="96"/>
      <c r="T100" s="96"/>
      <c r="U100" s="96"/>
      <c r="V100" s="96"/>
      <c r="W100" s="96"/>
      <c r="X100" s="96"/>
      <c r="Y100" s="96"/>
      <c r="Z100" s="96"/>
      <c r="AA100" s="96"/>
      <c r="AB100" s="96"/>
      <c r="AC100" s="96"/>
      <c r="AD100" s="96"/>
      <c r="AE100" s="96"/>
      <c r="AF100" s="96"/>
    </row>
    <row r="101" spans="17:32" x14ac:dyDescent="0.2">
      <c r="Q101" s="96"/>
      <c r="R101" s="96"/>
      <c r="S101" s="96"/>
      <c r="T101" s="96"/>
      <c r="U101" s="96"/>
      <c r="V101" s="96"/>
      <c r="W101" s="96"/>
      <c r="X101" s="96"/>
      <c r="Y101" s="96"/>
      <c r="Z101" s="96"/>
      <c r="AA101" s="96"/>
      <c r="AB101" s="96"/>
      <c r="AC101" s="96"/>
      <c r="AD101" s="96"/>
      <c r="AE101" s="96"/>
      <c r="AF101" s="96"/>
    </row>
    <row r="102" spans="17:32" x14ac:dyDescent="0.2">
      <c r="Q102" s="96"/>
      <c r="R102" s="96"/>
      <c r="S102" s="96"/>
      <c r="T102" s="96"/>
      <c r="U102" s="96"/>
      <c r="V102" s="96"/>
      <c r="W102" s="96"/>
      <c r="X102" s="96"/>
      <c r="Y102" s="96"/>
      <c r="Z102" s="96"/>
      <c r="AA102" s="96"/>
      <c r="AB102" s="96"/>
      <c r="AC102" s="96"/>
      <c r="AD102" s="96"/>
      <c r="AE102" s="96"/>
      <c r="AF102" s="96"/>
    </row>
    <row r="103" spans="17:32" x14ac:dyDescent="0.2">
      <c r="Q103" s="96"/>
      <c r="R103" s="96"/>
      <c r="S103" s="96"/>
      <c r="T103" s="96"/>
      <c r="U103" s="96"/>
      <c r="V103" s="96"/>
      <c r="W103" s="96"/>
      <c r="X103" s="96"/>
      <c r="Y103" s="96"/>
      <c r="Z103" s="96"/>
      <c r="AA103" s="96"/>
      <c r="AB103" s="96"/>
      <c r="AC103" s="96"/>
      <c r="AD103" s="96"/>
      <c r="AE103" s="96"/>
      <c r="AF103" s="96"/>
    </row>
    <row r="104" spans="17:32" x14ac:dyDescent="0.2">
      <c r="Q104" s="96"/>
      <c r="R104" s="96"/>
      <c r="S104" s="96"/>
      <c r="T104" s="96"/>
      <c r="U104" s="96"/>
      <c r="V104" s="96"/>
      <c r="W104" s="96"/>
      <c r="X104" s="96"/>
      <c r="Y104" s="96"/>
      <c r="Z104" s="96"/>
      <c r="AA104" s="96"/>
      <c r="AB104" s="96"/>
      <c r="AC104" s="96"/>
      <c r="AD104" s="96"/>
      <c r="AE104" s="96"/>
      <c r="AF104" s="96"/>
    </row>
    <row r="105" spans="17:32" x14ac:dyDescent="0.2">
      <c r="Q105" s="96"/>
      <c r="R105" s="96"/>
      <c r="S105" s="96"/>
      <c r="T105" s="96"/>
      <c r="U105" s="96"/>
      <c r="V105" s="96"/>
      <c r="W105" s="96"/>
      <c r="X105" s="96"/>
      <c r="Y105" s="96"/>
      <c r="Z105" s="96"/>
      <c r="AA105" s="96"/>
      <c r="AB105" s="96"/>
      <c r="AC105" s="96"/>
      <c r="AD105" s="96"/>
      <c r="AE105" s="96"/>
      <c r="AF105" s="96"/>
    </row>
    <row r="106" spans="17:32" x14ac:dyDescent="0.2">
      <c r="Q106" s="96"/>
      <c r="R106" s="96"/>
      <c r="S106" s="96"/>
      <c r="T106" s="96"/>
      <c r="U106" s="96"/>
      <c r="V106" s="96"/>
      <c r="W106" s="96"/>
      <c r="X106" s="96"/>
      <c r="Y106" s="96"/>
      <c r="Z106" s="96"/>
      <c r="AA106" s="96"/>
      <c r="AB106" s="96"/>
      <c r="AC106" s="96"/>
      <c r="AD106" s="96"/>
      <c r="AE106" s="96"/>
      <c r="AF106" s="96"/>
    </row>
    <row r="107" spans="17:32" x14ac:dyDescent="0.2">
      <c r="Q107" s="96"/>
      <c r="R107" s="96"/>
      <c r="S107" s="96"/>
      <c r="T107" s="96"/>
      <c r="U107" s="96"/>
      <c r="V107" s="96"/>
      <c r="W107" s="96"/>
      <c r="X107" s="96"/>
      <c r="Y107" s="96"/>
      <c r="Z107" s="96"/>
      <c r="AA107" s="96"/>
      <c r="AB107" s="96"/>
      <c r="AC107" s="96"/>
      <c r="AD107" s="96"/>
      <c r="AE107" s="96"/>
      <c r="AF107" s="96"/>
    </row>
    <row r="108" spans="17:32" x14ac:dyDescent="0.2">
      <c r="Q108" s="96"/>
      <c r="R108" s="96"/>
      <c r="S108" s="96"/>
      <c r="T108" s="96"/>
      <c r="U108" s="96"/>
      <c r="V108" s="96"/>
      <c r="W108" s="96"/>
      <c r="X108" s="96"/>
      <c r="Y108" s="96"/>
      <c r="Z108" s="96"/>
      <c r="AA108" s="96"/>
      <c r="AB108" s="96"/>
      <c r="AC108" s="96"/>
      <c r="AD108" s="96"/>
      <c r="AE108" s="96"/>
      <c r="AF108" s="96"/>
    </row>
    <row r="109" spans="17:32" x14ac:dyDescent="0.2">
      <c r="Q109" s="96"/>
      <c r="R109" s="96"/>
      <c r="S109" s="96"/>
      <c r="T109" s="96"/>
      <c r="U109" s="96"/>
      <c r="V109" s="96"/>
      <c r="W109" s="96"/>
      <c r="X109" s="96"/>
      <c r="Y109" s="96"/>
      <c r="Z109" s="96"/>
      <c r="AA109" s="96"/>
      <c r="AB109" s="96"/>
      <c r="AC109" s="96"/>
      <c r="AD109" s="96"/>
      <c r="AE109" s="96"/>
      <c r="AF109" s="96"/>
    </row>
    <row r="110" spans="17:32" x14ac:dyDescent="0.2">
      <c r="Q110" s="96"/>
      <c r="R110" s="96"/>
      <c r="S110" s="96"/>
      <c r="T110" s="96"/>
      <c r="U110" s="96"/>
      <c r="V110" s="96"/>
      <c r="W110" s="96"/>
      <c r="X110" s="96"/>
      <c r="Y110" s="96"/>
      <c r="Z110" s="96"/>
      <c r="AA110" s="96"/>
      <c r="AB110" s="96"/>
      <c r="AC110" s="96"/>
      <c r="AD110" s="96"/>
      <c r="AE110" s="96"/>
      <c r="AF110" s="96"/>
    </row>
    <row r="111" spans="17:32" x14ac:dyDescent="0.2">
      <c r="Q111" s="96"/>
      <c r="R111" s="96"/>
      <c r="S111" s="96"/>
      <c r="T111" s="96"/>
      <c r="U111" s="96"/>
      <c r="V111" s="96"/>
      <c r="W111" s="96"/>
      <c r="X111" s="96"/>
      <c r="Y111" s="96"/>
      <c r="Z111" s="96"/>
      <c r="AA111" s="96"/>
      <c r="AB111" s="96"/>
      <c r="AC111" s="96"/>
      <c r="AD111" s="96"/>
      <c r="AE111" s="96"/>
      <c r="AF111" s="96"/>
    </row>
    <row r="112" spans="17:32" x14ac:dyDescent="0.2">
      <c r="Q112" s="96"/>
      <c r="R112" s="96"/>
      <c r="S112" s="96"/>
      <c r="T112" s="96"/>
      <c r="U112" s="96"/>
      <c r="V112" s="96"/>
      <c r="W112" s="96"/>
      <c r="X112" s="96"/>
      <c r="Y112" s="96"/>
      <c r="Z112" s="96"/>
      <c r="AA112" s="96"/>
      <c r="AB112" s="96"/>
      <c r="AC112" s="96"/>
      <c r="AD112" s="96"/>
      <c r="AE112" s="96"/>
      <c r="AF112" s="96"/>
    </row>
    <row r="113" spans="17:32" x14ac:dyDescent="0.2">
      <c r="Q113" s="96"/>
      <c r="R113" s="96"/>
      <c r="S113" s="96"/>
      <c r="T113" s="96"/>
      <c r="U113" s="96"/>
      <c r="V113" s="96"/>
      <c r="W113" s="96"/>
      <c r="X113" s="96"/>
      <c r="Y113" s="96"/>
      <c r="Z113" s="96"/>
      <c r="AA113" s="96"/>
      <c r="AB113" s="96"/>
      <c r="AC113" s="96"/>
      <c r="AD113" s="96"/>
      <c r="AE113" s="96"/>
      <c r="AF113" s="96"/>
    </row>
    <row r="114" spans="17:32" x14ac:dyDescent="0.2">
      <c r="Q114" s="96"/>
      <c r="R114" s="96"/>
      <c r="S114" s="96"/>
      <c r="T114" s="96"/>
      <c r="U114" s="96"/>
      <c r="V114" s="96"/>
      <c r="W114" s="96"/>
      <c r="X114" s="96"/>
      <c r="Y114" s="96"/>
      <c r="Z114" s="96"/>
      <c r="AA114" s="96"/>
      <c r="AB114" s="96"/>
      <c r="AC114" s="96"/>
      <c r="AD114" s="96"/>
      <c r="AE114" s="96"/>
      <c r="AF114" s="96"/>
    </row>
    <row r="115" spans="17:32" x14ac:dyDescent="0.2">
      <c r="Q115" s="96"/>
      <c r="R115" s="96"/>
      <c r="S115" s="96"/>
      <c r="T115" s="96"/>
      <c r="U115" s="96"/>
      <c r="V115" s="96"/>
      <c r="W115" s="96"/>
      <c r="X115" s="96"/>
      <c r="Y115" s="96"/>
      <c r="Z115" s="96"/>
      <c r="AA115" s="96"/>
      <c r="AB115" s="96"/>
      <c r="AC115" s="96"/>
      <c r="AD115" s="96"/>
      <c r="AE115" s="96"/>
      <c r="AF115" s="96"/>
    </row>
    <row r="116" spans="17:32" x14ac:dyDescent="0.2">
      <c r="Q116" s="96"/>
      <c r="R116" s="96"/>
      <c r="S116" s="96"/>
      <c r="T116" s="96"/>
      <c r="U116" s="96"/>
      <c r="V116" s="96"/>
      <c r="W116" s="96"/>
      <c r="X116" s="96"/>
      <c r="Y116" s="96"/>
      <c r="Z116" s="96"/>
      <c r="AA116" s="96"/>
      <c r="AB116" s="96"/>
      <c r="AC116" s="96"/>
      <c r="AD116" s="96"/>
      <c r="AE116" s="96"/>
      <c r="AF116" s="96"/>
    </row>
    <row r="117" spans="17:32" x14ac:dyDescent="0.2">
      <c r="Q117" s="96"/>
      <c r="R117" s="96"/>
      <c r="S117" s="96"/>
      <c r="T117" s="96"/>
      <c r="U117" s="96"/>
      <c r="V117" s="96"/>
      <c r="W117" s="96"/>
      <c r="X117" s="96"/>
      <c r="Y117" s="96"/>
      <c r="Z117" s="96"/>
      <c r="AA117" s="96"/>
      <c r="AB117" s="96"/>
      <c r="AC117" s="96"/>
      <c r="AD117" s="96"/>
      <c r="AE117" s="96"/>
      <c r="AF117" s="96"/>
    </row>
    <row r="118" spans="17:32" x14ac:dyDescent="0.2">
      <c r="Q118" s="96"/>
      <c r="R118" s="96"/>
      <c r="S118" s="96"/>
      <c r="T118" s="96"/>
      <c r="U118" s="96"/>
      <c r="V118" s="96"/>
      <c r="W118" s="96"/>
      <c r="X118" s="96"/>
      <c r="Y118" s="96"/>
      <c r="Z118" s="96"/>
      <c r="AA118" s="96"/>
      <c r="AB118" s="96"/>
      <c r="AC118" s="96"/>
      <c r="AD118" s="96"/>
      <c r="AE118" s="96"/>
      <c r="AF118" s="96"/>
    </row>
    <row r="119" spans="17:32" x14ac:dyDescent="0.2">
      <c r="Q119" s="96"/>
      <c r="R119" s="96"/>
      <c r="S119" s="96"/>
      <c r="T119" s="96"/>
      <c r="U119" s="96"/>
      <c r="V119" s="96"/>
      <c r="W119" s="96"/>
      <c r="X119" s="96"/>
      <c r="Y119" s="96"/>
      <c r="Z119" s="96"/>
      <c r="AA119" s="96"/>
      <c r="AB119" s="96"/>
      <c r="AC119" s="96"/>
      <c r="AD119" s="96"/>
      <c r="AE119" s="96"/>
      <c r="AF119" s="96"/>
    </row>
    <row r="120" spans="17:32" x14ac:dyDescent="0.2">
      <c r="Q120" s="96"/>
      <c r="R120" s="96"/>
      <c r="S120" s="96"/>
      <c r="T120" s="96"/>
      <c r="U120" s="96"/>
      <c r="V120" s="96"/>
      <c r="W120" s="96"/>
      <c r="X120" s="96"/>
      <c r="Y120" s="96"/>
      <c r="Z120" s="96"/>
      <c r="AA120" s="96"/>
      <c r="AB120" s="96"/>
      <c r="AC120" s="96"/>
      <c r="AD120" s="96"/>
      <c r="AE120" s="96"/>
      <c r="AF120" s="96"/>
    </row>
    <row r="121" spans="17:32" x14ac:dyDescent="0.2">
      <c r="Q121" s="96"/>
      <c r="R121" s="96"/>
      <c r="S121" s="96"/>
      <c r="T121" s="96"/>
      <c r="U121" s="96"/>
      <c r="V121" s="96"/>
      <c r="W121" s="96"/>
      <c r="X121" s="96"/>
      <c r="Y121" s="96"/>
      <c r="Z121" s="96"/>
      <c r="AA121" s="96"/>
      <c r="AB121" s="96"/>
      <c r="AC121" s="96"/>
      <c r="AD121" s="96"/>
      <c r="AE121" s="96"/>
      <c r="AF121" s="96"/>
    </row>
    <row r="122" spans="17:32" x14ac:dyDescent="0.2">
      <c r="Q122" s="96"/>
      <c r="R122" s="96"/>
      <c r="S122" s="96"/>
      <c r="T122" s="96"/>
      <c r="U122" s="96"/>
      <c r="V122" s="96"/>
      <c r="W122" s="96"/>
      <c r="X122" s="96"/>
      <c r="Y122" s="96"/>
      <c r="Z122" s="96"/>
      <c r="AA122" s="96"/>
      <c r="AB122" s="96"/>
      <c r="AC122" s="96"/>
      <c r="AD122" s="96"/>
      <c r="AE122" s="96"/>
      <c r="AF122" s="96"/>
    </row>
    <row r="123" spans="17:32" x14ac:dyDescent="0.2">
      <c r="Q123" s="96"/>
      <c r="R123" s="96"/>
      <c r="S123" s="96"/>
      <c r="T123" s="96"/>
      <c r="U123" s="96"/>
      <c r="V123" s="96"/>
      <c r="W123" s="96"/>
      <c r="X123" s="96"/>
      <c r="Y123" s="96"/>
      <c r="Z123" s="96"/>
      <c r="AA123" s="96"/>
      <c r="AB123" s="96"/>
      <c r="AC123" s="96"/>
      <c r="AD123" s="96"/>
      <c r="AE123" s="96"/>
      <c r="AF123" s="96"/>
    </row>
    <row r="124" spans="17:32" x14ac:dyDescent="0.2">
      <c r="Q124" s="96"/>
      <c r="R124" s="96"/>
      <c r="S124" s="96"/>
      <c r="T124" s="96"/>
      <c r="U124" s="96"/>
      <c r="V124" s="96"/>
      <c r="W124" s="96"/>
      <c r="X124" s="96"/>
      <c r="Y124" s="96"/>
      <c r="Z124" s="96"/>
      <c r="AA124" s="96"/>
      <c r="AB124" s="96"/>
      <c r="AC124" s="96"/>
      <c r="AD124" s="96"/>
      <c r="AE124" s="96"/>
      <c r="AF124" s="96"/>
    </row>
    <row r="125" spans="17:32" x14ac:dyDescent="0.2">
      <c r="Q125" s="96"/>
      <c r="R125" s="96"/>
      <c r="S125" s="96"/>
      <c r="T125" s="96"/>
      <c r="U125" s="96"/>
      <c r="V125" s="96"/>
      <c r="W125" s="96"/>
      <c r="X125" s="96"/>
      <c r="Y125" s="96"/>
      <c r="Z125" s="96"/>
      <c r="AA125" s="96"/>
      <c r="AB125" s="96"/>
      <c r="AC125" s="96"/>
      <c r="AD125" s="96"/>
      <c r="AE125" s="96"/>
      <c r="AF125" s="96"/>
    </row>
    <row r="126" spans="17:32" x14ac:dyDescent="0.2">
      <c r="Q126" s="96"/>
      <c r="R126" s="96"/>
      <c r="S126" s="96"/>
      <c r="T126" s="96"/>
      <c r="U126" s="96"/>
      <c r="V126" s="96"/>
      <c r="W126" s="96"/>
      <c r="X126" s="96"/>
      <c r="Y126" s="96"/>
      <c r="Z126" s="96"/>
      <c r="AA126" s="96"/>
      <c r="AB126" s="96"/>
      <c r="AC126" s="96"/>
      <c r="AD126" s="96"/>
      <c r="AE126" s="96"/>
      <c r="AF126" s="96"/>
    </row>
    <row r="127" spans="17:32" x14ac:dyDescent="0.2">
      <c r="Q127" s="96"/>
      <c r="R127" s="96"/>
      <c r="S127" s="96"/>
      <c r="T127" s="96"/>
      <c r="U127" s="96"/>
      <c r="V127" s="96"/>
      <c r="W127" s="96"/>
      <c r="X127" s="96"/>
      <c r="Y127" s="96"/>
      <c r="Z127" s="96"/>
      <c r="AA127" s="96"/>
      <c r="AB127" s="96"/>
      <c r="AC127" s="96"/>
      <c r="AD127" s="96"/>
      <c r="AE127" s="96"/>
      <c r="AF127" s="96"/>
    </row>
    <row r="128" spans="17:32" x14ac:dyDescent="0.2">
      <c r="Q128" s="96"/>
      <c r="R128" s="96"/>
      <c r="S128" s="96"/>
      <c r="T128" s="96"/>
      <c r="U128" s="96"/>
      <c r="V128" s="96"/>
      <c r="W128" s="96"/>
      <c r="X128" s="96"/>
      <c r="Y128" s="96"/>
      <c r="Z128" s="96"/>
      <c r="AA128" s="96"/>
      <c r="AB128" s="96"/>
      <c r="AC128" s="96"/>
      <c r="AD128" s="96"/>
      <c r="AE128" s="96"/>
      <c r="AF128" s="96"/>
    </row>
    <row r="129" spans="17:32" x14ac:dyDescent="0.2">
      <c r="Q129" s="96"/>
      <c r="R129" s="96"/>
      <c r="S129" s="96"/>
      <c r="T129" s="96"/>
      <c r="U129" s="96"/>
      <c r="V129" s="96"/>
      <c r="W129" s="96"/>
      <c r="X129" s="96"/>
      <c r="Y129" s="96"/>
      <c r="Z129" s="96"/>
      <c r="AA129" s="96"/>
      <c r="AB129" s="96"/>
      <c r="AC129" s="96"/>
      <c r="AD129" s="96"/>
      <c r="AE129" s="96"/>
      <c r="AF129" s="96"/>
    </row>
    <row r="130" spans="17:32" x14ac:dyDescent="0.2">
      <c r="Q130" s="96"/>
      <c r="R130" s="96"/>
      <c r="S130" s="96"/>
      <c r="T130" s="96"/>
      <c r="U130" s="96"/>
      <c r="V130" s="96"/>
      <c r="W130" s="96"/>
      <c r="X130" s="96"/>
      <c r="Y130" s="96"/>
      <c r="Z130" s="96"/>
      <c r="AA130" s="96"/>
      <c r="AB130" s="96"/>
      <c r="AC130" s="96"/>
      <c r="AD130" s="96"/>
      <c r="AE130" s="96"/>
      <c r="AF130" s="96"/>
    </row>
    <row r="131" spans="17:32" x14ac:dyDescent="0.2">
      <c r="Q131" s="96"/>
      <c r="R131" s="96"/>
      <c r="S131" s="96"/>
      <c r="T131" s="96"/>
      <c r="U131" s="96"/>
      <c r="V131" s="96"/>
      <c r="W131" s="96"/>
      <c r="X131" s="96"/>
      <c r="Y131" s="96"/>
      <c r="Z131" s="96"/>
      <c r="AA131" s="96"/>
      <c r="AB131" s="96"/>
      <c r="AC131" s="96"/>
      <c r="AD131" s="96"/>
      <c r="AE131" s="96"/>
      <c r="AF131" s="96"/>
    </row>
    <row r="132" spans="17:32" x14ac:dyDescent="0.2">
      <c r="Q132" s="96"/>
      <c r="R132" s="96"/>
      <c r="S132" s="96"/>
      <c r="T132" s="96"/>
      <c r="U132" s="96"/>
      <c r="V132" s="96"/>
      <c r="W132" s="96"/>
      <c r="X132" s="96"/>
      <c r="Y132" s="96"/>
      <c r="Z132" s="96"/>
      <c r="AA132" s="96"/>
      <c r="AB132" s="96"/>
      <c r="AC132" s="96"/>
      <c r="AD132" s="96"/>
      <c r="AE132" s="96"/>
      <c r="AF132" s="96"/>
    </row>
    <row r="133" spans="17:32" x14ac:dyDescent="0.2">
      <c r="Q133" s="96"/>
      <c r="R133" s="96"/>
      <c r="S133" s="96"/>
      <c r="T133" s="96"/>
      <c r="U133" s="96"/>
      <c r="V133" s="96"/>
      <c r="W133" s="96"/>
      <c r="X133" s="96"/>
      <c r="Y133" s="96"/>
      <c r="Z133" s="96"/>
      <c r="AA133" s="96"/>
      <c r="AB133" s="96"/>
      <c r="AC133" s="96"/>
      <c r="AD133" s="96"/>
      <c r="AE133" s="96"/>
      <c r="AF133" s="96"/>
    </row>
    <row r="134" spans="17:32" x14ac:dyDescent="0.2">
      <c r="Q134" s="96"/>
      <c r="R134" s="96"/>
      <c r="S134" s="96"/>
      <c r="T134" s="96"/>
      <c r="U134" s="96"/>
      <c r="V134" s="96"/>
      <c r="W134" s="96"/>
      <c r="X134" s="96"/>
      <c r="Y134" s="96"/>
      <c r="Z134" s="96"/>
      <c r="AA134" s="96"/>
      <c r="AB134" s="96"/>
      <c r="AC134" s="96"/>
      <c r="AD134" s="96"/>
      <c r="AE134" s="96"/>
      <c r="AF134" s="96"/>
    </row>
    <row r="135" spans="17:32" x14ac:dyDescent="0.2">
      <c r="Q135" s="96"/>
      <c r="R135" s="96"/>
      <c r="S135" s="96"/>
      <c r="T135" s="96"/>
      <c r="U135" s="96"/>
      <c r="V135" s="96"/>
      <c r="W135" s="96"/>
      <c r="X135" s="96"/>
      <c r="Y135" s="96"/>
      <c r="Z135" s="96"/>
      <c r="AA135" s="96"/>
      <c r="AB135" s="96"/>
      <c r="AC135" s="96"/>
      <c r="AD135" s="96"/>
      <c r="AE135" s="96"/>
      <c r="AF135" s="96"/>
    </row>
    <row r="136" spans="17:32" x14ac:dyDescent="0.2">
      <c r="Q136" s="96"/>
      <c r="R136" s="96"/>
      <c r="S136" s="96"/>
      <c r="T136" s="96"/>
      <c r="U136" s="96"/>
      <c r="V136" s="96"/>
      <c r="W136" s="96"/>
      <c r="X136" s="96"/>
      <c r="Y136" s="96"/>
      <c r="Z136" s="96"/>
      <c r="AA136" s="96"/>
      <c r="AB136" s="96"/>
      <c r="AC136" s="96"/>
      <c r="AD136" s="96"/>
      <c r="AE136" s="96"/>
      <c r="AF136" s="96"/>
    </row>
    <row r="137" spans="17:32" x14ac:dyDescent="0.2">
      <c r="Q137" s="96"/>
      <c r="R137" s="96"/>
      <c r="S137" s="96"/>
      <c r="T137" s="96"/>
      <c r="U137" s="96"/>
      <c r="V137" s="96"/>
      <c r="W137" s="96"/>
      <c r="X137" s="96"/>
      <c r="Y137" s="96"/>
      <c r="Z137" s="96"/>
      <c r="AA137" s="96"/>
      <c r="AB137" s="96"/>
      <c r="AC137" s="96"/>
      <c r="AD137" s="96"/>
      <c r="AE137" s="96"/>
      <c r="AF137" s="96"/>
    </row>
    <row r="138" spans="17:32" x14ac:dyDescent="0.2">
      <c r="Q138" s="96"/>
      <c r="R138" s="96"/>
      <c r="S138" s="96"/>
      <c r="T138" s="96"/>
      <c r="U138" s="96"/>
      <c r="V138" s="96"/>
      <c r="W138" s="96"/>
      <c r="X138" s="96"/>
      <c r="Y138" s="96"/>
      <c r="Z138" s="96"/>
      <c r="AA138" s="96"/>
      <c r="AB138" s="96"/>
      <c r="AC138" s="96"/>
      <c r="AD138" s="96"/>
      <c r="AE138" s="96"/>
      <c r="AF138" s="96"/>
    </row>
    <row r="139" spans="17:32" x14ac:dyDescent="0.2">
      <c r="Q139" s="96"/>
      <c r="R139" s="96"/>
      <c r="S139" s="96"/>
      <c r="T139" s="96"/>
      <c r="U139" s="96"/>
      <c r="V139" s="96"/>
      <c r="W139" s="96"/>
      <c r="X139" s="96"/>
      <c r="Y139" s="96"/>
      <c r="Z139" s="96"/>
      <c r="AA139" s="96"/>
      <c r="AB139" s="96"/>
      <c r="AC139" s="96"/>
      <c r="AD139" s="96"/>
      <c r="AE139" s="96"/>
      <c r="AF139" s="96"/>
    </row>
    <row r="140" spans="17:32" x14ac:dyDescent="0.2">
      <c r="Q140" s="96"/>
      <c r="R140" s="96"/>
      <c r="S140" s="96"/>
      <c r="T140" s="96"/>
      <c r="U140" s="96"/>
      <c r="V140" s="96"/>
      <c r="W140" s="96"/>
      <c r="X140" s="96"/>
      <c r="Y140" s="96"/>
      <c r="Z140" s="96"/>
      <c r="AA140" s="96"/>
      <c r="AB140" s="96"/>
      <c r="AC140" s="96"/>
      <c r="AD140" s="96"/>
      <c r="AE140" s="96"/>
      <c r="AF140" s="96"/>
    </row>
    <row r="141" spans="17:32" x14ac:dyDescent="0.2">
      <c r="Q141" s="96"/>
      <c r="R141" s="96"/>
      <c r="S141" s="96"/>
      <c r="T141" s="96"/>
      <c r="U141" s="96"/>
      <c r="V141" s="96"/>
      <c r="W141" s="96"/>
      <c r="X141" s="96"/>
      <c r="Y141" s="96"/>
      <c r="Z141" s="96"/>
      <c r="AA141" s="96"/>
      <c r="AB141" s="96"/>
      <c r="AC141" s="96"/>
      <c r="AD141" s="96"/>
      <c r="AE141" s="96"/>
      <c r="AF141" s="96"/>
    </row>
    <row r="142" spans="17:32" x14ac:dyDescent="0.2">
      <c r="Q142" s="96"/>
      <c r="R142" s="96"/>
      <c r="S142" s="96"/>
      <c r="T142" s="96"/>
      <c r="U142" s="96"/>
      <c r="V142" s="96"/>
      <c r="W142" s="96"/>
      <c r="X142" s="96"/>
      <c r="Y142" s="96"/>
      <c r="Z142" s="96"/>
      <c r="AA142" s="96"/>
      <c r="AB142" s="96"/>
      <c r="AC142" s="96"/>
      <c r="AD142" s="96"/>
      <c r="AE142" s="96"/>
      <c r="AF142" s="96"/>
    </row>
    <row r="143" spans="17:32" x14ac:dyDescent="0.2">
      <c r="Q143" s="96"/>
      <c r="R143" s="96"/>
      <c r="S143" s="96"/>
      <c r="T143" s="96"/>
      <c r="U143" s="96"/>
      <c r="V143" s="96"/>
      <c r="W143" s="96"/>
      <c r="X143" s="96"/>
      <c r="Y143" s="96"/>
      <c r="Z143" s="96"/>
      <c r="AA143" s="96"/>
      <c r="AB143" s="96"/>
      <c r="AC143" s="96"/>
      <c r="AD143" s="96"/>
      <c r="AE143" s="96"/>
      <c r="AF143" s="96"/>
    </row>
    <row r="144" spans="17:32" x14ac:dyDescent="0.2">
      <c r="Q144" s="96"/>
      <c r="R144" s="96"/>
      <c r="S144" s="96"/>
      <c r="T144" s="96"/>
      <c r="U144" s="96"/>
      <c r="V144" s="96"/>
      <c r="W144" s="96"/>
      <c r="X144" s="96"/>
      <c r="Y144" s="96"/>
      <c r="Z144" s="96"/>
      <c r="AA144" s="96"/>
      <c r="AB144" s="96"/>
      <c r="AC144" s="96"/>
      <c r="AD144" s="96"/>
      <c r="AE144" s="96"/>
      <c r="AF144" s="96"/>
    </row>
    <row r="145" spans="17:32" x14ac:dyDescent="0.2">
      <c r="Q145" s="96"/>
      <c r="R145" s="96"/>
      <c r="S145" s="96"/>
      <c r="T145" s="96"/>
      <c r="U145" s="96"/>
      <c r="V145" s="96"/>
      <c r="W145" s="96"/>
      <c r="X145" s="96"/>
      <c r="Y145" s="96"/>
      <c r="Z145" s="96"/>
      <c r="AA145" s="96"/>
      <c r="AB145" s="96"/>
      <c r="AC145" s="96"/>
      <c r="AD145" s="96"/>
      <c r="AE145" s="96"/>
      <c r="AF145" s="96"/>
    </row>
    <row r="146" spans="17:32" x14ac:dyDescent="0.2">
      <c r="Q146" s="96"/>
      <c r="R146" s="96"/>
      <c r="S146" s="96"/>
      <c r="T146" s="96"/>
      <c r="U146" s="96"/>
      <c r="V146" s="96"/>
      <c r="W146" s="96"/>
      <c r="X146" s="96"/>
      <c r="Y146" s="96"/>
      <c r="Z146" s="96"/>
      <c r="AA146" s="96"/>
      <c r="AB146" s="96"/>
      <c r="AC146" s="96"/>
      <c r="AD146" s="96"/>
      <c r="AE146" s="96"/>
      <c r="AF146" s="96"/>
    </row>
    <row r="147" spans="17:32" x14ac:dyDescent="0.2">
      <c r="Q147" s="96"/>
      <c r="R147" s="96"/>
      <c r="S147" s="96"/>
      <c r="T147" s="96"/>
      <c r="U147" s="96"/>
      <c r="V147" s="96"/>
      <c r="W147" s="96"/>
      <c r="X147" s="96"/>
      <c r="Y147" s="96"/>
      <c r="Z147" s="96"/>
      <c r="AA147" s="96"/>
      <c r="AB147" s="96"/>
      <c r="AC147" s="96"/>
      <c r="AD147" s="96"/>
      <c r="AE147" s="96"/>
      <c r="AF147" s="96"/>
    </row>
    <row r="148" spans="17:32" x14ac:dyDescent="0.2">
      <c r="Q148" s="96"/>
      <c r="R148" s="96"/>
      <c r="S148" s="96"/>
      <c r="T148" s="96"/>
      <c r="U148" s="96"/>
      <c r="V148" s="96"/>
      <c r="W148" s="96"/>
      <c r="X148" s="96"/>
      <c r="Y148" s="96"/>
      <c r="Z148" s="96"/>
      <c r="AA148" s="96"/>
      <c r="AB148" s="96"/>
      <c r="AC148" s="96"/>
      <c r="AD148" s="96"/>
      <c r="AE148" s="96"/>
      <c r="AF148" s="96"/>
    </row>
    <row r="149" spans="17:32" x14ac:dyDescent="0.2">
      <c r="Q149" s="96"/>
      <c r="R149" s="96"/>
      <c r="S149" s="96"/>
      <c r="T149" s="96"/>
      <c r="U149" s="96"/>
      <c r="V149" s="96"/>
      <c r="W149" s="96"/>
      <c r="X149" s="96"/>
      <c r="Y149" s="96"/>
      <c r="Z149" s="96"/>
      <c r="AA149" s="96"/>
      <c r="AB149" s="96"/>
      <c r="AC149" s="96"/>
      <c r="AD149" s="96"/>
      <c r="AE149" s="96"/>
      <c r="AF149" s="96"/>
    </row>
    <row r="150" spans="17:32" x14ac:dyDescent="0.2">
      <c r="Q150" s="96"/>
      <c r="R150" s="96"/>
      <c r="S150" s="96"/>
      <c r="T150" s="96"/>
      <c r="U150" s="96"/>
      <c r="V150" s="96"/>
      <c r="W150" s="96"/>
      <c r="X150" s="96"/>
      <c r="Y150" s="96"/>
      <c r="Z150" s="96"/>
      <c r="AA150" s="96"/>
      <c r="AB150" s="96"/>
      <c r="AC150" s="96"/>
      <c r="AD150" s="96"/>
      <c r="AE150" s="96"/>
      <c r="AF150" s="96"/>
    </row>
    <row r="151" spans="17:32" x14ac:dyDescent="0.2">
      <c r="Q151" s="96"/>
      <c r="R151" s="96"/>
      <c r="S151" s="96"/>
      <c r="T151" s="96"/>
      <c r="U151" s="96"/>
      <c r="V151" s="96"/>
      <c r="W151" s="96"/>
      <c r="X151" s="96"/>
      <c r="Y151" s="96"/>
      <c r="Z151" s="96"/>
      <c r="AA151" s="96"/>
      <c r="AB151" s="96"/>
      <c r="AC151" s="96"/>
      <c r="AD151" s="96"/>
      <c r="AE151" s="96"/>
      <c r="AF151" s="96"/>
    </row>
    <row r="152" spans="17:32" x14ac:dyDescent="0.2">
      <c r="Q152" s="96"/>
      <c r="R152" s="96"/>
      <c r="S152" s="96"/>
      <c r="T152" s="96"/>
      <c r="U152" s="96"/>
      <c r="V152" s="96"/>
      <c r="W152" s="96"/>
      <c r="X152" s="96"/>
      <c r="Y152" s="96"/>
      <c r="Z152" s="96"/>
      <c r="AA152" s="96"/>
      <c r="AB152" s="96"/>
      <c r="AC152" s="96"/>
      <c r="AD152" s="96"/>
      <c r="AE152" s="96"/>
      <c r="AF152" s="96"/>
    </row>
    <row r="153" spans="17:32" x14ac:dyDescent="0.2">
      <c r="Q153" s="96"/>
      <c r="R153" s="96"/>
      <c r="S153" s="96"/>
      <c r="T153" s="96"/>
      <c r="U153" s="96"/>
      <c r="V153" s="96"/>
      <c r="W153" s="96"/>
      <c r="X153" s="96"/>
      <c r="Y153" s="96"/>
      <c r="Z153" s="96"/>
      <c r="AA153" s="96"/>
      <c r="AB153" s="96"/>
      <c r="AC153" s="96"/>
      <c r="AD153" s="96"/>
      <c r="AE153" s="96"/>
      <c r="AF153" s="96"/>
    </row>
    <row r="154" spans="17:32" x14ac:dyDescent="0.2">
      <c r="Q154" s="96"/>
      <c r="R154" s="96"/>
      <c r="S154" s="96"/>
      <c r="T154" s="96"/>
      <c r="U154" s="96"/>
      <c r="V154" s="96"/>
      <c r="W154" s="96"/>
      <c r="X154" s="96"/>
      <c r="Y154" s="96"/>
      <c r="Z154" s="96"/>
      <c r="AA154" s="96"/>
      <c r="AB154" s="96"/>
      <c r="AC154" s="96"/>
      <c r="AD154" s="96"/>
      <c r="AE154" s="96"/>
      <c r="AF154" s="96"/>
    </row>
    <row r="155" spans="17:32" x14ac:dyDescent="0.2">
      <c r="Q155" s="96"/>
      <c r="R155" s="96"/>
      <c r="S155" s="96"/>
      <c r="T155" s="96"/>
      <c r="U155" s="96"/>
      <c r="V155" s="96"/>
      <c r="W155" s="96"/>
      <c r="X155" s="96"/>
      <c r="Y155" s="96"/>
      <c r="Z155" s="96"/>
      <c r="AA155" s="96"/>
      <c r="AB155" s="96"/>
      <c r="AC155" s="96"/>
      <c r="AD155" s="96"/>
      <c r="AE155" s="96"/>
      <c r="AF155" s="96"/>
    </row>
    <row r="156" spans="17:32" x14ac:dyDescent="0.2">
      <c r="Q156" s="96"/>
      <c r="R156" s="96"/>
      <c r="S156" s="96"/>
      <c r="T156" s="96"/>
      <c r="U156" s="96"/>
      <c r="V156" s="96"/>
      <c r="W156" s="96"/>
      <c r="X156" s="96"/>
      <c r="Y156" s="96"/>
      <c r="Z156" s="96"/>
      <c r="AA156" s="96"/>
      <c r="AB156" s="96"/>
      <c r="AC156" s="96"/>
      <c r="AD156" s="96"/>
      <c r="AE156" s="96"/>
      <c r="AF156" s="96"/>
    </row>
    <row r="157" spans="17:32" x14ac:dyDescent="0.2">
      <c r="Q157" s="96"/>
      <c r="R157" s="96"/>
      <c r="S157" s="96"/>
      <c r="T157" s="96"/>
      <c r="U157" s="96"/>
      <c r="V157" s="96"/>
      <c r="W157" s="96"/>
      <c r="X157" s="96"/>
      <c r="Y157" s="96"/>
      <c r="Z157" s="96"/>
      <c r="AA157" s="96"/>
      <c r="AB157" s="96"/>
      <c r="AC157" s="96"/>
      <c r="AD157" s="96"/>
      <c r="AE157" s="96"/>
      <c r="AF157" s="96"/>
    </row>
  </sheetData>
  <mergeCells count="70">
    <mergeCell ref="FU3:GB3"/>
    <mergeCell ref="IG4:IN4"/>
    <mergeCell ref="F14:F15"/>
    <mergeCell ref="HA4:HH4"/>
    <mergeCell ref="HI4:HP4"/>
    <mergeCell ref="HQ4:HX4"/>
    <mergeCell ref="GC4:GJ4"/>
    <mergeCell ref="GS4:GZ4"/>
    <mergeCell ref="DQ4:DX4"/>
    <mergeCell ref="DY4:EF4"/>
    <mergeCell ref="BM4:BT4"/>
    <mergeCell ref="GK4:GR4"/>
    <mergeCell ref="CC4:CJ4"/>
    <mergeCell ref="CK4:CR4"/>
    <mergeCell ref="DI4:DP4"/>
    <mergeCell ref="EO4:EV4"/>
    <mergeCell ref="BM3:BT3"/>
    <mergeCell ref="BU3:CB3"/>
    <mergeCell ref="FE4:FL4"/>
    <mergeCell ref="FM4:FT4"/>
    <mergeCell ref="IG3:IN3"/>
    <mergeCell ref="GS3:GZ3"/>
    <mergeCell ref="HA3:HH3"/>
    <mergeCell ref="HI3:HP3"/>
    <mergeCell ref="HQ3:HX3"/>
    <mergeCell ref="HY3:IF3"/>
    <mergeCell ref="HY4:IF4"/>
    <mergeCell ref="FU4:GB4"/>
    <mergeCell ref="GK3:GR3"/>
    <mergeCell ref="FE3:FL3"/>
    <mergeCell ref="FM3:FT3"/>
    <mergeCell ref="GC3:GJ3"/>
    <mergeCell ref="AW4:BD4"/>
    <mergeCell ref="EW3:FD3"/>
    <mergeCell ref="DY3:EF3"/>
    <mergeCell ref="EG3:EN3"/>
    <mergeCell ref="BU4:CB4"/>
    <mergeCell ref="CS4:CZ4"/>
    <mergeCell ref="DA4:DH4"/>
    <mergeCell ref="EO3:EV3"/>
    <mergeCell ref="DA3:DH3"/>
    <mergeCell ref="DI3:DP3"/>
    <mergeCell ref="DQ3:DX3"/>
    <mergeCell ref="EG4:EN4"/>
    <mergeCell ref="EW4:FD4"/>
    <mergeCell ref="CC3:CJ3"/>
    <mergeCell ref="CK3:CR3"/>
    <mergeCell ref="CS3:CZ3"/>
    <mergeCell ref="A20:F20"/>
    <mergeCell ref="A14:B14"/>
    <mergeCell ref="D14:D15"/>
    <mergeCell ref="AG4:AN4"/>
    <mergeCell ref="AO4:AV4"/>
    <mergeCell ref="C14:C15"/>
    <mergeCell ref="BE4:BL4"/>
    <mergeCell ref="BE3:BL3"/>
    <mergeCell ref="B27:D27"/>
    <mergeCell ref="E14:E15"/>
    <mergeCell ref="E6:F6"/>
    <mergeCell ref="E7:F7"/>
    <mergeCell ref="E8:F8"/>
    <mergeCell ref="A12:F12"/>
    <mergeCell ref="A22:B22"/>
    <mergeCell ref="C22:C23"/>
    <mergeCell ref="D22:D23"/>
    <mergeCell ref="E22:E23"/>
    <mergeCell ref="F22:F23"/>
    <mergeCell ref="AG3:AN3"/>
    <mergeCell ref="AO3:AV3"/>
    <mergeCell ref="AW3:BD3"/>
  </mergeCells>
  <phoneticPr fontId="2" type="noConversion"/>
  <printOptions horizontalCentered="1"/>
  <pageMargins left="0.78" right="0.25" top="0.2" bottom="0.42" header="0.23" footer="0.17"/>
  <pageSetup scale="97" orientation="portrait" r:id="rId1"/>
  <headerFooter alignWithMargins="0">
    <oddFooter>&amp;C&amp;F \ &amp;A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10"/>
  </sheetPr>
  <dimension ref="A1:Q166"/>
  <sheetViews>
    <sheetView workbookViewId="0">
      <selection activeCell="K34" sqref="K34"/>
    </sheetView>
  </sheetViews>
  <sheetFormatPr defaultRowHeight="15" x14ac:dyDescent="0.25"/>
  <cols>
    <col min="1" max="1" width="63.140625" style="157" customWidth="1"/>
    <col min="2" max="2" width="12.28515625" style="157" customWidth="1"/>
    <col min="3" max="3" width="12.85546875" style="157" customWidth="1"/>
    <col min="4" max="4" width="12.28515625" style="157" customWidth="1"/>
    <col min="5" max="16384" width="9.140625" style="157"/>
  </cols>
  <sheetData>
    <row r="1" spans="1:17" s="167" customFormat="1" ht="20.25" x14ac:dyDescent="0.3">
      <c r="A1" s="50" t="s">
        <v>1036</v>
      </c>
      <c r="B1" s="142"/>
      <c r="C1" s="142"/>
      <c r="D1" s="83" t="s">
        <v>810</v>
      </c>
      <c r="E1" s="96"/>
      <c r="F1" s="96"/>
      <c r="G1" s="96"/>
      <c r="H1" s="96"/>
      <c r="I1" s="96"/>
      <c r="J1" s="96"/>
      <c r="K1" s="96"/>
      <c r="L1" s="96"/>
      <c r="M1" s="96"/>
      <c r="N1" s="96"/>
      <c r="O1" s="96"/>
      <c r="P1" s="96"/>
      <c r="Q1" s="96"/>
    </row>
    <row r="2" spans="1:17" s="167" customFormat="1" ht="20.25" x14ac:dyDescent="0.3">
      <c r="A2" s="50" t="s">
        <v>805</v>
      </c>
      <c r="B2" s="142"/>
      <c r="C2" s="142"/>
      <c r="D2" s="83"/>
      <c r="E2" s="96"/>
      <c r="F2" s="96"/>
      <c r="G2" s="96"/>
      <c r="H2" s="96"/>
      <c r="I2" s="96"/>
      <c r="J2" s="96"/>
      <c r="K2" s="96"/>
      <c r="L2" s="96"/>
      <c r="M2" s="96"/>
      <c r="N2" s="96"/>
      <c r="O2" s="96"/>
      <c r="P2" s="96"/>
      <c r="Q2" s="96"/>
    </row>
    <row r="3" spans="1:17" s="70" customFormat="1" ht="18" customHeight="1" x14ac:dyDescent="0.3">
      <c r="A3" s="50" t="s">
        <v>118</v>
      </c>
      <c r="B3" s="142"/>
      <c r="C3" s="142"/>
      <c r="D3" s="96"/>
      <c r="E3" s="96"/>
      <c r="F3" s="96"/>
      <c r="G3" s="96"/>
      <c r="H3" s="96"/>
      <c r="I3" s="96"/>
      <c r="J3" s="96"/>
      <c r="K3" s="96"/>
      <c r="L3" s="96"/>
      <c r="M3" s="96"/>
      <c r="N3" s="96"/>
      <c r="O3" s="96"/>
      <c r="P3" s="96"/>
      <c r="Q3" s="96"/>
    </row>
    <row r="4" spans="1:17" s="70" customFormat="1" ht="18" customHeight="1" x14ac:dyDescent="0.3">
      <c r="A4" s="50" t="s">
        <v>246</v>
      </c>
      <c r="B4" s="142"/>
      <c r="C4" s="142"/>
      <c r="D4" s="96"/>
      <c r="E4" s="96"/>
      <c r="F4" s="96"/>
      <c r="G4" s="96"/>
      <c r="H4" s="96"/>
      <c r="I4" s="96"/>
      <c r="J4" s="96"/>
      <c r="K4" s="96"/>
      <c r="L4" s="96"/>
      <c r="M4" s="96"/>
      <c r="N4" s="96"/>
      <c r="O4" s="96"/>
      <c r="P4" s="96"/>
      <c r="Q4" s="96"/>
    </row>
    <row r="5" spans="1:17" ht="18.75" x14ac:dyDescent="0.3">
      <c r="A5" s="71"/>
      <c r="B5" s="143" t="s">
        <v>221</v>
      </c>
      <c r="C5" s="788">
        <f>'1 Provider Data'!$B$5</f>
        <v>0</v>
      </c>
      <c r="D5" s="788"/>
      <c r="E5" s="96"/>
      <c r="F5" s="96"/>
      <c r="G5" s="96"/>
      <c r="H5" s="96"/>
      <c r="I5" s="96"/>
      <c r="J5" s="96"/>
      <c r="K5" s="96"/>
      <c r="L5" s="96"/>
      <c r="M5" s="96"/>
      <c r="N5" s="96"/>
      <c r="O5" s="96"/>
      <c r="P5" s="96"/>
      <c r="Q5" s="96"/>
    </row>
    <row r="6" spans="1:17" x14ac:dyDescent="0.25">
      <c r="A6" s="96"/>
      <c r="B6" s="143" t="s">
        <v>1034</v>
      </c>
      <c r="C6" s="861">
        <f>+'1 Provider Data'!$B$12</f>
        <v>0</v>
      </c>
      <c r="D6" s="861"/>
      <c r="E6" s="96"/>
      <c r="F6" s="96"/>
      <c r="G6" s="96"/>
      <c r="H6" s="96"/>
      <c r="I6" s="96"/>
      <c r="J6" s="96"/>
      <c r="K6" s="96"/>
      <c r="L6" s="96"/>
      <c r="M6" s="96"/>
      <c r="N6" s="96"/>
      <c r="O6" s="96"/>
      <c r="P6" s="96"/>
      <c r="Q6" s="96"/>
    </row>
    <row r="7" spans="1:17" x14ac:dyDescent="0.25">
      <c r="B7" s="143" t="s">
        <v>222</v>
      </c>
      <c r="C7" s="791">
        <f>'1 Provider Data'!$B$7</f>
        <v>41455</v>
      </c>
      <c r="D7" s="791"/>
      <c r="E7" s="96"/>
      <c r="F7" s="96"/>
      <c r="G7" s="96"/>
      <c r="H7" s="96"/>
      <c r="I7" s="96"/>
      <c r="J7" s="96"/>
      <c r="K7" s="96"/>
      <c r="L7" s="96"/>
      <c r="M7" s="96"/>
      <c r="N7" s="96"/>
      <c r="O7" s="96"/>
      <c r="P7" s="96"/>
      <c r="Q7" s="96"/>
    </row>
    <row r="8" spans="1:17" x14ac:dyDescent="0.25">
      <c r="A8" s="96" t="s">
        <v>248</v>
      </c>
      <c r="B8" s="143"/>
      <c r="C8" s="96"/>
      <c r="D8" s="96"/>
      <c r="E8" s="96"/>
      <c r="F8" s="96"/>
      <c r="G8" s="96"/>
      <c r="H8" s="96"/>
      <c r="I8" s="96"/>
      <c r="J8" s="96"/>
      <c r="K8" s="96"/>
      <c r="L8" s="96"/>
      <c r="M8" s="96"/>
      <c r="N8" s="96"/>
      <c r="O8" s="96"/>
      <c r="P8" s="96"/>
      <c r="Q8" s="96"/>
    </row>
    <row r="9" spans="1:17" ht="58.5" customHeight="1" x14ac:dyDescent="0.25">
      <c r="A9" s="879" t="s">
        <v>247</v>
      </c>
      <c r="B9" s="879"/>
      <c r="C9" s="879"/>
      <c r="D9" s="879"/>
      <c r="E9" s="96"/>
      <c r="F9" s="96"/>
      <c r="G9" s="96"/>
      <c r="H9" s="96"/>
      <c r="I9" s="96"/>
      <c r="J9" s="96"/>
      <c r="K9" s="96"/>
      <c r="L9" s="96"/>
      <c r="M9" s="96"/>
      <c r="N9" s="96"/>
      <c r="O9" s="96"/>
      <c r="P9" s="96"/>
      <c r="Q9" s="96"/>
    </row>
    <row r="10" spans="1:17" ht="30" customHeight="1" x14ac:dyDescent="0.25">
      <c r="A10" s="96"/>
      <c r="B10" s="876" t="s">
        <v>919</v>
      </c>
      <c r="C10" s="877"/>
      <c r="D10" s="878"/>
      <c r="E10" s="96"/>
      <c r="F10" s="96"/>
      <c r="G10" s="96"/>
      <c r="H10" s="96"/>
      <c r="I10" s="96"/>
      <c r="J10" s="96"/>
      <c r="K10" s="96"/>
      <c r="L10" s="96"/>
      <c r="M10" s="96"/>
      <c r="N10" s="96"/>
      <c r="O10" s="96"/>
      <c r="P10" s="96"/>
      <c r="Q10" s="96"/>
    </row>
    <row r="11" spans="1:17" ht="30" customHeight="1" thickBot="1" x14ac:dyDescent="0.3">
      <c r="A11" s="202" t="s">
        <v>296</v>
      </c>
      <c r="B11" s="202" t="s">
        <v>297</v>
      </c>
      <c r="C11" s="202" t="s">
        <v>298</v>
      </c>
      <c r="D11" s="202" t="s">
        <v>299</v>
      </c>
      <c r="E11" s="96"/>
      <c r="F11" s="96"/>
      <c r="G11" s="96"/>
      <c r="H11" s="96"/>
      <c r="I11" s="96"/>
      <c r="J11" s="96"/>
      <c r="K11" s="96"/>
      <c r="L11" s="96"/>
      <c r="M11" s="96"/>
      <c r="N11" s="96"/>
      <c r="O11" s="96"/>
      <c r="P11" s="96"/>
      <c r="Q11" s="96"/>
    </row>
    <row r="12" spans="1:17" ht="36.75" customHeight="1" thickBot="1" x14ac:dyDescent="0.35">
      <c r="A12" s="286" t="s">
        <v>120</v>
      </c>
      <c r="B12" s="234" t="s">
        <v>811</v>
      </c>
      <c r="C12" s="234" t="s">
        <v>812</v>
      </c>
      <c r="D12" s="235" t="s">
        <v>813</v>
      </c>
      <c r="E12" s="96"/>
      <c r="F12" s="96"/>
      <c r="G12" s="96"/>
      <c r="H12" s="96"/>
      <c r="I12" s="96"/>
      <c r="J12" s="96"/>
      <c r="K12" s="96"/>
      <c r="L12" s="96"/>
      <c r="M12" s="96"/>
      <c r="N12" s="96"/>
      <c r="O12" s="96"/>
      <c r="P12" s="96"/>
      <c r="Q12" s="96"/>
    </row>
    <row r="13" spans="1:17" x14ac:dyDescent="0.25">
      <c r="A13" s="125" t="s">
        <v>283</v>
      </c>
      <c r="B13" s="232"/>
      <c r="C13" s="233"/>
      <c r="D13" s="272">
        <f>B13*C13</f>
        <v>0</v>
      </c>
      <c r="E13" s="96"/>
      <c r="F13" s="96"/>
      <c r="G13" s="96"/>
      <c r="H13" s="96"/>
      <c r="I13" s="96"/>
      <c r="J13" s="96"/>
      <c r="K13" s="96"/>
      <c r="L13" s="96"/>
      <c r="M13" s="96"/>
      <c r="N13" s="96"/>
      <c r="O13" s="96"/>
      <c r="P13" s="96"/>
      <c r="Q13" s="96"/>
    </row>
    <row r="14" spans="1:17" x14ac:dyDescent="0.25">
      <c r="A14" s="118" t="s">
        <v>284</v>
      </c>
      <c r="B14" s="205"/>
      <c r="C14" s="206"/>
      <c r="D14" s="272">
        <f t="shared" ref="D14:D58" si="0">B14*C14</f>
        <v>0</v>
      </c>
      <c r="E14" s="96"/>
      <c r="F14" s="96"/>
      <c r="G14" s="96"/>
      <c r="H14" s="96"/>
      <c r="I14" s="96"/>
      <c r="J14" s="96"/>
      <c r="K14" s="96"/>
      <c r="L14" s="96"/>
      <c r="M14" s="96"/>
      <c r="N14" s="96"/>
      <c r="O14" s="96"/>
      <c r="P14" s="96"/>
      <c r="Q14" s="96"/>
    </row>
    <row r="15" spans="1:17" x14ac:dyDescent="0.25">
      <c r="A15" s="118" t="s">
        <v>285</v>
      </c>
      <c r="B15" s="205"/>
      <c r="C15" s="206"/>
      <c r="D15" s="272">
        <f t="shared" si="0"/>
        <v>0</v>
      </c>
      <c r="E15" s="96"/>
      <c r="F15" s="96"/>
      <c r="G15" s="96"/>
      <c r="H15" s="96"/>
      <c r="I15" s="96"/>
      <c r="J15" s="96"/>
      <c r="K15" s="96"/>
      <c r="L15" s="96"/>
      <c r="M15" s="96"/>
      <c r="N15" s="96"/>
      <c r="O15" s="96"/>
      <c r="P15" s="96"/>
      <c r="Q15" s="96"/>
    </row>
    <row r="16" spans="1:17" ht="25.5" x14ac:dyDescent="0.25">
      <c r="A16" s="118" t="s">
        <v>286</v>
      </c>
      <c r="B16" s="207"/>
      <c r="C16" s="206"/>
      <c r="D16" s="272">
        <f t="shared" si="0"/>
        <v>0</v>
      </c>
      <c r="E16" s="96"/>
      <c r="F16" s="96"/>
      <c r="G16" s="96"/>
      <c r="H16" s="96"/>
      <c r="I16" s="96"/>
      <c r="J16" s="96"/>
      <c r="K16" s="96"/>
      <c r="L16" s="96"/>
      <c r="M16" s="96"/>
      <c r="N16" s="96"/>
      <c r="O16" s="96"/>
      <c r="P16" s="96"/>
      <c r="Q16" s="96"/>
    </row>
    <row r="17" spans="1:17" x14ac:dyDescent="0.25">
      <c r="A17" s="118" t="s">
        <v>287</v>
      </c>
      <c r="B17" s="207"/>
      <c r="C17" s="206"/>
      <c r="D17" s="272">
        <f t="shared" si="0"/>
        <v>0</v>
      </c>
      <c r="E17" s="96"/>
      <c r="F17" s="96"/>
      <c r="G17" s="96"/>
      <c r="H17" s="96"/>
      <c r="I17" s="96"/>
      <c r="J17" s="96"/>
      <c r="K17" s="96"/>
      <c r="L17" s="96"/>
      <c r="M17" s="96"/>
      <c r="N17" s="96"/>
      <c r="O17" s="96"/>
      <c r="P17" s="96"/>
      <c r="Q17" s="96"/>
    </row>
    <row r="18" spans="1:17" ht="25.5" x14ac:dyDescent="0.25">
      <c r="A18" s="118" t="s">
        <v>288</v>
      </c>
      <c r="B18" s="207"/>
      <c r="C18" s="206"/>
      <c r="D18" s="272">
        <f t="shared" si="0"/>
        <v>0</v>
      </c>
      <c r="E18" s="96"/>
      <c r="F18" s="96"/>
      <c r="G18" s="96"/>
      <c r="H18" s="96"/>
      <c r="I18" s="96"/>
      <c r="J18" s="96"/>
      <c r="K18" s="96"/>
      <c r="L18" s="96"/>
      <c r="M18" s="96"/>
      <c r="N18" s="96"/>
      <c r="O18" s="96"/>
      <c r="P18" s="96"/>
      <c r="Q18" s="96"/>
    </row>
    <row r="19" spans="1:17" x14ac:dyDescent="0.25">
      <c r="A19" s="118" t="s">
        <v>289</v>
      </c>
      <c r="B19" s="207"/>
      <c r="C19" s="206"/>
      <c r="D19" s="272">
        <f t="shared" si="0"/>
        <v>0</v>
      </c>
      <c r="E19" s="96"/>
      <c r="F19" s="96"/>
      <c r="G19" s="96"/>
      <c r="H19" s="96"/>
      <c r="I19" s="96"/>
      <c r="J19" s="96"/>
      <c r="K19" s="96"/>
      <c r="L19" s="96"/>
      <c r="M19" s="96"/>
      <c r="N19" s="96"/>
      <c r="O19" s="96"/>
      <c r="P19" s="96"/>
      <c r="Q19" s="96"/>
    </row>
    <row r="20" spans="1:17" x14ac:dyDescent="0.25">
      <c r="A20" s="118" t="s">
        <v>290</v>
      </c>
      <c r="B20" s="205"/>
      <c r="C20" s="206"/>
      <c r="D20" s="272">
        <f t="shared" si="0"/>
        <v>0</v>
      </c>
      <c r="E20" s="96"/>
      <c r="F20" s="96"/>
      <c r="G20" s="96"/>
      <c r="H20" s="96"/>
      <c r="I20" s="96"/>
      <c r="J20" s="96"/>
      <c r="K20" s="96"/>
      <c r="L20" s="96"/>
      <c r="M20" s="96"/>
      <c r="N20" s="96"/>
      <c r="O20" s="96"/>
      <c r="P20" s="96"/>
      <c r="Q20" s="96"/>
    </row>
    <row r="21" spans="1:17" x14ac:dyDescent="0.25">
      <c r="A21" s="118" t="s">
        <v>291</v>
      </c>
      <c r="B21" s="205"/>
      <c r="C21" s="206"/>
      <c r="D21" s="272">
        <f t="shared" si="0"/>
        <v>0</v>
      </c>
      <c r="E21" s="96"/>
      <c r="F21" s="96"/>
      <c r="G21" s="96"/>
      <c r="H21" s="96"/>
      <c r="I21" s="96"/>
      <c r="J21" s="96"/>
      <c r="K21" s="96"/>
      <c r="L21" s="96"/>
      <c r="M21" s="96"/>
      <c r="N21" s="96"/>
      <c r="O21" s="96"/>
      <c r="P21" s="96"/>
      <c r="Q21" s="96"/>
    </row>
    <row r="22" spans="1:17" ht="25.5" x14ac:dyDescent="0.25">
      <c r="A22" s="118" t="s">
        <v>292</v>
      </c>
      <c r="B22" s="207"/>
      <c r="C22" s="206"/>
      <c r="D22" s="272">
        <f t="shared" si="0"/>
        <v>0</v>
      </c>
      <c r="E22" s="96"/>
      <c r="F22" s="96"/>
      <c r="G22" s="96"/>
      <c r="H22" s="96"/>
      <c r="I22" s="96"/>
      <c r="J22" s="96"/>
      <c r="K22" s="96"/>
      <c r="L22" s="96"/>
      <c r="M22" s="96"/>
      <c r="N22" s="96"/>
      <c r="O22" s="96"/>
      <c r="P22" s="96"/>
      <c r="Q22" s="96"/>
    </row>
    <row r="23" spans="1:17" ht="25.5" x14ac:dyDescent="0.25">
      <c r="A23" s="118" t="s">
        <v>293</v>
      </c>
      <c r="B23" s="207"/>
      <c r="C23" s="206"/>
      <c r="D23" s="272">
        <f t="shared" si="0"/>
        <v>0</v>
      </c>
      <c r="E23" s="96"/>
      <c r="F23" s="96"/>
      <c r="G23" s="96"/>
      <c r="H23" s="96"/>
      <c r="I23" s="96"/>
      <c r="J23" s="96"/>
      <c r="K23" s="96"/>
      <c r="L23" s="96"/>
      <c r="M23" s="96"/>
      <c r="N23" s="96"/>
      <c r="O23" s="96"/>
      <c r="P23" s="96"/>
      <c r="Q23" s="96"/>
    </row>
    <row r="24" spans="1:17" ht="25.5" x14ac:dyDescent="0.25">
      <c r="A24" s="118" t="s">
        <v>294</v>
      </c>
      <c r="B24" s="207"/>
      <c r="C24" s="206"/>
      <c r="D24" s="272">
        <f t="shared" si="0"/>
        <v>0</v>
      </c>
      <c r="E24" s="96"/>
      <c r="F24" s="96"/>
      <c r="G24" s="96"/>
      <c r="H24" s="96"/>
      <c r="I24" s="96"/>
      <c r="J24" s="96"/>
      <c r="K24" s="96"/>
      <c r="L24" s="96"/>
      <c r="M24" s="96"/>
      <c r="N24" s="96"/>
      <c r="O24" s="96"/>
      <c r="P24" s="96"/>
      <c r="Q24" s="96"/>
    </row>
    <row r="25" spans="1:17" ht="25.5" x14ac:dyDescent="0.25">
      <c r="A25" s="118" t="s">
        <v>295</v>
      </c>
      <c r="B25" s="207"/>
      <c r="C25" s="206"/>
      <c r="D25" s="272">
        <f t="shared" si="0"/>
        <v>0</v>
      </c>
      <c r="E25" s="96"/>
      <c r="F25" s="96"/>
      <c r="G25" s="96"/>
      <c r="H25" s="96"/>
      <c r="I25" s="96"/>
      <c r="J25" s="96"/>
      <c r="K25" s="96"/>
      <c r="L25" s="96"/>
      <c r="M25" s="96"/>
      <c r="N25" s="96"/>
      <c r="O25" s="96"/>
      <c r="P25" s="96"/>
      <c r="Q25" s="96"/>
    </row>
    <row r="26" spans="1:17" ht="25.5" x14ac:dyDescent="0.25">
      <c r="A26" s="118" t="s">
        <v>316</v>
      </c>
      <c r="B26" s="207"/>
      <c r="C26" s="206"/>
      <c r="D26" s="272">
        <f t="shared" si="0"/>
        <v>0</v>
      </c>
      <c r="E26" s="96"/>
      <c r="F26" s="96"/>
      <c r="G26" s="96"/>
      <c r="H26" s="96"/>
      <c r="I26" s="96"/>
      <c r="J26" s="96"/>
      <c r="K26" s="96"/>
      <c r="L26" s="96"/>
      <c r="M26" s="96"/>
      <c r="N26" s="96"/>
      <c r="O26" s="96"/>
      <c r="P26" s="96"/>
      <c r="Q26" s="96"/>
    </row>
    <row r="27" spans="1:17" ht="25.5" x14ac:dyDescent="0.25">
      <c r="A27" s="118" t="s">
        <v>317</v>
      </c>
      <c r="B27" s="207"/>
      <c r="C27" s="206"/>
      <c r="D27" s="272">
        <f t="shared" si="0"/>
        <v>0</v>
      </c>
      <c r="E27" s="96"/>
      <c r="F27" s="96"/>
      <c r="G27" s="96"/>
      <c r="H27" s="96"/>
      <c r="I27" s="96"/>
      <c r="J27" s="96"/>
      <c r="K27" s="96"/>
      <c r="L27" s="96"/>
      <c r="M27" s="96"/>
      <c r="N27" s="96"/>
      <c r="O27" s="96"/>
      <c r="P27" s="96"/>
      <c r="Q27" s="96"/>
    </row>
    <row r="28" spans="1:17" ht="25.5" x14ac:dyDescent="0.25">
      <c r="A28" s="118" t="s">
        <v>318</v>
      </c>
      <c r="B28" s="205"/>
      <c r="C28" s="206"/>
      <c r="D28" s="272">
        <f t="shared" si="0"/>
        <v>0</v>
      </c>
      <c r="E28" s="96"/>
      <c r="F28" s="96"/>
      <c r="G28" s="96"/>
      <c r="H28" s="96"/>
      <c r="I28" s="96"/>
      <c r="J28" s="96"/>
      <c r="K28" s="96"/>
      <c r="L28" s="96"/>
      <c r="M28" s="96"/>
      <c r="N28" s="96"/>
      <c r="O28" s="96"/>
      <c r="P28" s="96"/>
      <c r="Q28" s="96"/>
    </row>
    <row r="29" spans="1:17" ht="25.5" x14ac:dyDescent="0.25">
      <c r="A29" s="118" t="s">
        <v>372</v>
      </c>
      <c r="B29" s="207"/>
      <c r="C29" s="206"/>
      <c r="D29" s="272">
        <f t="shared" si="0"/>
        <v>0</v>
      </c>
      <c r="E29" s="96"/>
      <c r="F29" s="96"/>
      <c r="G29" s="96"/>
      <c r="H29" s="96"/>
      <c r="I29" s="96"/>
      <c r="J29" s="96"/>
      <c r="K29" s="96"/>
      <c r="L29" s="96"/>
      <c r="M29" s="96"/>
      <c r="N29" s="96"/>
      <c r="O29" s="96"/>
      <c r="P29" s="96"/>
      <c r="Q29" s="96"/>
    </row>
    <row r="30" spans="1:17" x14ac:dyDescent="0.25">
      <c r="A30" s="118" t="s">
        <v>373</v>
      </c>
      <c r="B30" s="207"/>
      <c r="C30" s="206"/>
      <c r="D30" s="272">
        <f t="shared" si="0"/>
        <v>0</v>
      </c>
      <c r="E30" s="96"/>
      <c r="F30" s="96"/>
      <c r="G30" s="96"/>
      <c r="H30" s="96"/>
      <c r="I30" s="96"/>
      <c r="J30" s="96"/>
      <c r="K30" s="96"/>
      <c r="L30" s="96"/>
      <c r="M30" s="96"/>
      <c r="N30" s="96"/>
      <c r="O30" s="96"/>
      <c r="P30" s="96"/>
      <c r="Q30" s="96"/>
    </row>
    <row r="31" spans="1:17" ht="25.5" x14ac:dyDescent="0.25">
      <c r="A31" s="118" t="s">
        <v>374</v>
      </c>
      <c r="B31" s="205"/>
      <c r="C31" s="206"/>
      <c r="D31" s="272">
        <f t="shared" si="0"/>
        <v>0</v>
      </c>
      <c r="E31" s="96"/>
      <c r="F31" s="96"/>
      <c r="G31" s="96"/>
      <c r="H31" s="96"/>
      <c r="I31" s="96"/>
      <c r="J31" s="96"/>
      <c r="K31" s="96"/>
      <c r="L31" s="96"/>
      <c r="M31" s="96"/>
      <c r="N31" s="96"/>
      <c r="O31" s="96"/>
      <c r="P31" s="96"/>
      <c r="Q31" s="96"/>
    </row>
    <row r="32" spans="1:17" ht="25.5" x14ac:dyDescent="0.25">
      <c r="A32" s="118" t="s">
        <v>375</v>
      </c>
      <c r="B32" s="207"/>
      <c r="C32" s="206"/>
      <c r="D32" s="272">
        <f t="shared" si="0"/>
        <v>0</v>
      </c>
      <c r="E32" s="96"/>
      <c r="F32" s="96"/>
      <c r="G32" s="96"/>
      <c r="H32" s="96"/>
      <c r="I32" s="96"/>
      <c r="J32" s="96"/>
      <c r="K32" s="96"/>
      <c r="L32" s="96"/>
      <c r="M32" s="96"/>
      <c r="N32" s="96"/>
      <c r="O32" s="96"/>
      <c r="P32" s="96"/>
      <c r="Q32" s="96"/>
    </row>
    <row r="33" spans="1:17" ht="25.5" x14ac:dyDescent="0.25">
      <c r="A33" s="118" t="s">
        <v>376</v>
      </c>
      <c r="B33" s="205"/>
      <c r="C33" s="206"/>
      <c r="D33" s="272">
        <f t="shared" si="0"/>
        <v>0</v>
      </c>
      <c r="E33" s="96"/>
      <c r="F33" s="96"/>
      <c r="G33" s="96"/>
      <c r="H33" s="96"/>
      <c r="I33" s="96"/>
      <c r="J33" s="96"/>
      <c r="K33" s="96"/>
      <c r="L33" s="96"/>
      <c r="M33" s="96"/>
      <c r="N33" s="96"/>
      <c r="O33" s="96"/>
      <c r="P33" s="96"/>
      <c r="Q33" s="96"/>
    </row>
    <row r="34" spans="1:17" x14ac:dyDescent="0.25">
      <c r="A34" s="118" t="s">
        <v>377</v>
      </c>
      <c r="B34" s="205"/>
      <c r="C34" s="206"/>
      <c r="D34" s="272">
        <f t="shared" si="0"/>
        <v>0</v>
      </c>
      <c r="E34" s="96"/>
      <c r="F34" s="96"/>
      <c r="G34" s="96"/>
      <c r="H34" s="96"/>
      <c r="I34" s="96"/>
      <c r="J34" s="96"/>
      <c r="K34" s="96"/>
      <c r="L34" s="96"/>
      <c r="M34" s="96"/>
      <c r="N34" s="96"/>
      <c r="O34" s="96"/>
      <c r="P34" s="96"/>
      <c r="Q34" s="96"/>
    </row>
    <row r="35" spans="1:17" ht="25.5" x14ac:dyDescent="0.25">
      <c r="A35" s="118" t="s">
        <v>378</v>
      </c>
      <c r="B35" s="205"/>
      <c r="C35" s="206"/>
      <c r="D35" s="272">
        <f t="shared" si="0"/>
        <v>0</v>
      </c>
      <c r="E35" s="96"/>
      <c r="F35" s="96"/>
      <c r="G35" s="96"/>
      <c r="H35" s="96"/>
      <c r="I35" s="96"/>
      <c r="J35" s="96"/>
      <c r="K35" s="96"/>
      <c r="L35" s="96"/>
      <c r="M35" s="96"/>
      <c r="N35" s="96"/>
      <c r="O35" s="96"/>
      <c r="P35" s="96"/>
      <c r="Q35" s="96"/>
    </row>
    <row r="36" spans="1:17" x14ac:dyDescent="0.25">
      <c r="A36" s="118" t="s">
        <v>379</v>
      </c>
      <c r="B36" s="207"/>
      <c r="C36" s="206"/>
      <c r="D36" s="272">
        <f t="shared" si="0"/>
        <v>0</v>
      </c>
      <c r="E36" s="96"/>
      <c r="F36" s="96"/>
      <c r="G36" s="96"/>
      <c r="H36" s="96"/>
      <c r="I36" s="96"/>
      <c r="J36" s="96"/>
      <c r="K36" s="96"/>
      <c r="L36" s="96"/>
      <c r="M36" s="96"/>
      <c r="N36" s="96"/>
      <c r="O36" s="96"/>
      <c r="P36" s="96"/>
      <c r="Q36" s="96"/>
    </row>
    <row r="37" spans="1:17" x14ac:dyDescent="0.25">
      <c r="A37" s="118" t="s">
        <v>380</v>
      </c>
      <c r="B37" s="205"/>
      <c r="C37" s="206"/>
      <c r="D37" s="272">
        <f t="shared" si="0"/>
        <v>0</v>
      </c>
      <c r="E37" s="96"/>
      <c r="F37" s="96"/>
      <c r="G37" s="96"/>
      <c r="H37" s="96"/>
      <c r="I37" s="96"/>
      <c r="J37" s="96"/>
      <c r="K37" s="96"/>
      <c r="L37" s="96"/>
      <c r="M37" s="96"/>
      <c r="N37" s="96"/>
      <c r="O37" s="96"/>
      <c r="P37" s="96"/>
      <c r="Q37" s="96"/>
    </row>
    <row r="38" spans="1:17" ht="25.5" x14ac:dyDescent="0.25">
      <c r="A38" s="118" t="s">
        <v>381</v>
      </c>
      <c r="B38" s="207"/>
      <c r="C38" s="206"/>
      <c r="D38" s="272">
        <f t="shared" si="0"/>
        <v>0</v>
      </c>
      <c r="E38" s="96"/>
      <c r="F38" s="96"/>
      <c r="G38" s="96"/>
      <c r="H38" s="96"/>
      <c r="I38" s="96"/>
      <c r="J38" s="96"/>
      <c r="K38" s="96"/>
      <c r="L38" s="96"/>
      <c r="M38" s="96"/>
      <c r="N38" s="96"/>
      <c r="O38" s="96"/>
      <c r="P38" s="96"/>
      <c r="Q38" s="96"/>
    </row>
    <row r="39" spans="1:17" x14ac:dyDescent="0.25">
      <c r="A39" s="118" t="s">
        <v>382</v>
      </c>
      <c r="B39" s="207"/>
      <c r="C39" s="206"/>
      <c r="D39" s="272">
        <f t="shared" si="0"/>
        <v>0</v>
      </c>
      <c r="E39" s="96"/>
      <c r="F39" s="96"/>
      <c r="G39" s="96"/>
      <c r="H39" s="96"/>
      <c r="I39" s="96"/>
      <c r="J39" s="96"/>
      <c r="K39" s="96"/>
      <c r="L39" s="96"/>
      <c r="M39" s="96"/>
      <c r="N39" s="96"/>
      <c r="O39" s="96"/>
      <c r="P39" s="96"/>
      <c r="Q39" s="96"/>
    </row>
    <row r="40" spans="1:17" x14ac:dyDescent="0.25">
      <c r="A40" s="118" t="s">
        <v>383</v>
      </c>
      <c r="B40" s="207"/>
      <c r="C40" s="206"/>
      <c r="D40" s="272">
        <f t="shared" si="0"/>
        <v>0</v>
      </c>
      <c r="E40" s="96"/>
      <c r="F40" s="96"/>
      <c r="G40" s="96"/>
      <c r="H40" s="96"/>
      <c r="I40" s="96"/>
      <c r="J40" s="96"/>
      <c r="K40" s="96"/>
      <c r="L40" s="96"/>
      <c r="M40" s="96"/>
      <c r="N40" s="96"/>
      <c r="O40" s="96"/>
      <c r="P40" s="96"/>
      <c r="Q40" s="96"/>
    </row>
    <row r="41" spans="1:17" ht="25.5" x14ac:dyDescent="0.25">
      <c r="A41" s="118" t="s">
        <v>384</v>
      </c>
      <c r="B41" s="207"/>
      <c r="C41" s="206"/>
      <c r="D41" s="272">
        <f t="shared" si="0"/>
        <v>0</v>
      </c>
      <c r="E41" s="96"/>
      <c r="F41" s="96"/>
      <c r="G41" s="96"/>
      <c r="H41" s="96"/>
      <c r="I41" s="96"/>
      <c r="J41" s="96"/>
      <c r="K41" s="96"/>
      <c r="L41" s="96"/>
      <c r="M41" s="96"/>
      <c r="N41" s="96"/>
      <c r="O41" s="96"/>
      <c r="P41" s="96"/>
      <c r="Q41" s="96"/>
    </row>
    <row r="42" spans="1:17" ht="25.5" x14ac:dyDescent="0.25">
      <c r="A42" s="118" t="s">
        <v>385</v>
      </c>
      <c r="B42" s="205"/>
      <c r="C42" s="206"/>
      <c r="D42" s="272">
        <f t="shared" si="0"/>
        <v>0</v>
      </c>
      <c r="E42" s="96"/>
      <c r="F42" s="96"/>
      <c r="G42" s="96"/>
      <c r="H42" s="96"/>
      <c r="I42" s="96"/>
      <c r="J42" s="96"/>
      <c r="K42" s="96"/>
      <c r="L42" s="96"/>
      <c r="M42" s="96"/>
      <c r="N42" s="96"/>
      <c r="O42" s="96"/>
      <c r="P42" s="96"/>
      <c r="Q42" s="96"/>
    </row>
    <row r="43" spans="1:17" x14ac:dyDescent="0.25">
      <c r="A43" s="118" t="s">
        <v>386</v>
      </c>
      <c r="B43" s="205"/>
      <c r="C43" s="206"/>
      <c r="D43" s="272">
        <f t="shared" si="0"/>
        <v>0</v>
      </c>
      <c r="E43" s="96"/>
      <c r="F43" s="96"/>
      <c r="G43" s="96"/>
      <c r="H43" s="96"/>
      <c r="I43" s="96"/>
      <c r="J43" s="96"/>
      <c r="K43" s="96"/>
      <c r="L43" s="96"/>
      <c r="M43" s="96"/>
      <c r="N43" s="96"/>
      <c r="O43" s="96"/>
      <c r="P43" s="96"/>
      <c r="Q43" s="96"/>
    </row>
    <row r="44" spans="1:17" ht="25.5" x14ac:dyDescent="0.25">
      <c r="A44" s="118" t="s">
        <v>388</v>
      </c>
      <c r="B44" s="206"/>
      <c r="C44" s="206"/>
      <c r="D44" s="272">
        <f t="shared" si="0"/>
        <v>0</v>
      </c>
      <c r="E44" s="96"/>
      <c r="F44" s="96"/>
      <c r="G44" s="96"/>
      <c r="H44" s="96"/>
      <c r="I44" s="96"/>
      <c r="J44" s="96"/>
      <c r="K44" s="96"/>
      <c r="L44" s="96"/>
      <c r="M44" s="96"/>
      <c r="N44" s="96"/>
      <c r="O44" s="96"/>
      <c r="P44" s="96"/>
      <c r="Q44" s="96"/>
    </row>
    <row r="45" spans="1:17" ht="25.5" x14ac:dyDescent="0.25">
      <c r="A45" s="118" t="s">
        <v>389</v>
      </c>
      <c r="B45" s="205"/>
      <c r="C45" s="206"/>
      <c r="D45" s="272">
        <f t="shared" si="0"/>
        <v>0</v>
      </c>
      <c r="E45" s="96"/>
      <c r="F45" s="96"/>
      <c r="G45" s="96"/>
      <c r="H45" s="96"/>
      <c r="I45" s="96"/>
      <c r="J45" s="96"/>
      <c r="K45" s="96"/>
      <c r="L45" s="96"/>
      <c r="M45" s="96"/>
      <c r="N45" s="96"/>
      <c r="O45" s="96"/>
      <c r="P45" s="96"/>
      <c r="Q45" s="96"/>
    </row>
    <row r="46" spans="1:17" x14ac:dyDescent="0.25">
      <c r="A46" s="118" t="s">
        <v>390</v>
      </c>
      <c r="B46" s="205"/>
      <c r="C46" s="206"/>
      <c r="D46" s="272">
        <f t="shared" si="0"/>
        <v>0</v>
      </c>
      <c r="E46" s="96"/>
      <c r="F46" s="96"/>
      <c r="G46" s="96"/>
      <c r="H46" s="96"/>
      <c r="I46" s="96"/>
      <c r="J46" s="96"/>
      <c r="K46" s="96"/>
      <c r="L46" s="96"/>
      <c r="M46" s="96"/>
      <c r="N46" s="96"/>
      <c r="O46" s="96"/>
      <c r="P46" s="96"/>
      <c r="Q46" s="96"/>
    </row>
    <row r="47" spans="1:17" ht="25.5" x14ac:dyDescent="0.25">
      <c r="A47" s="118" t="s">
        <v>391</v>
      </c>
      <c r="B47" s="207"/>
      <c r="C47" s="206"/>
      <c r="D47" s="272">
        <f t="shared" si="0"/>
        <v>0</v>
      </c>
      <c r="E47" s="96"/>
      <c r="F47" s="96"/>
      <c r="G47" s="96"/>
      <c r="H47" s="96"/>
      <c r="I47" s="96"/>
      <c r="J47" s="96"/>
      <c r="K47" s="96"/>
      <c r="L47" s="96"/>
      <c r="M47" s="96"/>
      <c r="N47" s="96"/>
      <c r="O47" s="96"/>
      <c r="P47" s="96"/>
      <c r="Q47" s="96"/>
    </row>
    <row r="48" spans="1:17" x14ac:dyDescent="0.25">
      <c r="A48" s="118" t="s">
        <v>392</v>
      </c>
      <c r="B48" s="207"/>
      <c r="C48" s="206"/>
      <c r="D48" s="272">
        <f t="shared" si="0"/>
        <v>0</v>
      </c>
      <c r="E48" s="96"/>
      <c r="F48" s="96"/>
      <c r="G48" s="96"/>
      <c r="H48" s="96"/>
      <c r="I48" s="96"/>
      <c r="J48" s="96"/>
      <c r="K48" s="96"/>
      <c r="L48" s="96"/>
      <c r="M48" s="96"/>
      <c r="N48" s="96"/>
      <c r="O48" s="96"/>
      <c r="P48" s="96"/>
      <c r="Q48" s="96"/>
    </row>
    <row r="49" spans="1:17" x14ac:dyDescent="0.25">
      <c r="A49" s="118" t="s">
        <v>415</v>
      </c>
      <c r="B49" s="207"/>
      <c r="C49" s="206"/>
      <c r="D49" s="272">
        <f t="shared" si="0"/>
        <v>0</v>
      </c>
      <c r="E49" s="96"/>
      <c r="F49" s="96"/>
      <c r="G49" s="96"/>
      <c r="H49" s="96"/>
      <c r="I49" s="96"/>
      <c r="J49" s="96"/>
      <c r="K49" s="96"/>
      <c r="L49" s="96"/>
      <c r="M49" s="96"/>
      <c r="N49" s="96"/>
      <c r="O49" s="96"/>
      <c r="P49" s="96"/>
      <c r="Q49" s="96"/>
    </row>
    <row r="50" spans="1:17" ht="25.5" x14ac:dyDescent="0.25">
      <c r="A50" s="118" t="s">
        <v>416</v>
      </c>
      <c r="B50" s="207"/>
      <c r="C50" s="206"/>
      <c r="D50" s="272">
        <f t="shared" si="0"/>
        <v>0</v>
      </c>
      <c r="E50" s="96"/>
      <c r="F50" s="96"/>
      <c r="G50" s="96"/>
      <c r="H50" s="96"/>
      <c r="I50" s="96"/>
      <c r="J50" s="96"/>
      <c r="K50" s="96"/>
      <c r="L50" s="96"/>
      <c r="M50" s="96"/>
      <c r="N50" s="96"/>
      <c r="O50" s="96"/>
      <c r="P50" s="96"/>
      <c r="Q50" s="96"/>
    </row>
    <row r="51" spans="1:17" x14ac:dyDescent="0.25">
      <c r="A51" s="118" t="s">
        <v>417</v>
      </c>
      <c r="B51" s="205"/>
      <c r="C51" s="206"/>
      <c r="D51" s="272">
        <f t="shared" si="0"/>
        <v>0</v>
      </c>
      <c r="E51" s="96"/>
      <c r="F51" s="96"/>
      <c r="G51" s="96"/>
      <c r="H51" s="96"/>
      <c r="I51" s="96"/>
      <c r="J51" s="96"/>
      <c r="K51" s="96"/>
      <c r="L51" s="96"/>
      <c r="M51" s="96"/>
      <c r="N51" s="96"/>
      <c r="O51" s="96"/>
      <c r="P51" s="96"/>
      <c r="Q51" s="96"/>
    </row>
    <row r="52" spans="1:17" ht="25.5" x14ac:dyDescent="0.25">
      <c r="A52" s="118" t="s">
        <v>418</v>
      </c>
      <c r="B52" s="205"/>
      <c r="C52" s="206"/>
      <c r="D52" s="272">
        <f t="shared" si="0"/>
        <v>0</v>
      </c>
      <c r="E52" s="96"/>
      <c r="F52" s="96"/>
      <c r="G52" s="96"/>
      <c r="H52" s="96"/>
      <c r="I52" s="96"/>
      <c r="J52" s="96"/>
      <c r="K52" s="96"/>
      <c r="L52" s="96"/>
      <c r="M52" s="96"/>
      <c r="N52" s="96"/>
      <c r="O52" s="96"/>
      <c r="P52" s="96"/>
      <c r="Q52" s="96"/>
    </row>
    <row r="53" spans="1:17" x14ac:dyDescent="0.25">
      <c r="A53" s="118" t="s">
        <v>419</v>
      </c>
      <c r="B53" s="207"/>
      <c r="C53" s="206"/>
      <c r="D53" s="272">
        <f t="shared" si="0"/>
        <v>0</v>
      </c>
      <c r="E53" s="96"/>
      <c r="F53" s="96"/>
      <c r="G53" s="96"/>
      <c r="H53" s="96"/>
      <c r="I53" s="96"/>
      <c r="J53" s="96"/>
      <c r="K53" s="96"/>
      <c r="L53" s="96"/>
      <c r="M53" s="96"/>
      <c r="N53" s="96"/>
      <c r="O53" s="96"/>
      <c r="P53" s="96"/>
      <c r="Q53" s="96"/>
    </row>
    <row r="54" spans="1:17" ht="25.5" x14ac:dyDescent="0.25">
      <c r="A54" s="118" t="s">
        <v>420</v>
      </c>
      <c r="B54" s="207"/>
      <c r="C54" s="206"/>
      <c r="D54" s="272">
        <f t="shared" si="0"/>
        <v>0</v>
      </c>
      <c r="E54" s="96"/>
      <c r="F54" s="96"/>
      <c r="G54" s="96"/>
      <c r="H54" s="96"/>
      <c r="I54" s="96"/>
      <c r="J54" s="96"/>
      <c r="K54" s="96"/>
      <c r="L54" s="96"/>
      <c r="M54" s="96"/>
      <c r="N54" s="96"/>
      <c r="O54" s="96"/>
      <c r="P54" s="96"/>
      <c r="Q54" s="96"/>
    </row>
    <row r="55" spans="1:17" x14ac:dyDescent="0.25">
      <c r="A55" s="118" t="s">
        <v>421</v>
      </c>
      <c r="B55" s="207"/>
      <c r="C55" s="206"/>
      <c r="D55" s="272">
        <f t="shared" si="0"/>
        <v>0</v>
      </c>
      <c r="E55" s="96"/>
      <c r="F55" s="96"/>
      <c r="G55" s="96"/>
      <c r="H55" s="96"/>
      <c r="I55" s="96"/>
      <c r="J55" s="96"/>
      <c r="K55" s="96"/>
      <c r="L55" s="96"/>
      <c r="M55" s="96"/>
      <c r="N55" s="96"/>
      <c r="O55" s="96"/>
      <c r="P55" s="96"/>
      <c r="Q55" s="96"/>
    </row>
    <row r="56" spans="1:17" x14ac:dyDescent="0.25">
      <c r="A56" s="118" t="s">
        <v>422</v>
      </c>
      <c r="B56" s="207"/>
      <c r="C56" s="206"/>
      <c r="D56" s="272">
        <f t="shared" si="0"/>
        <v>0</v>
      </c>
      <c r="E56" s="96"/>
      <c r="F56" s="96"/>
      <c r="G56" s="96"/>
      <c r="H56" s="96"/>
      <c r="I56" s="96"/>
      <c r="J56" s="96"/>
      <c r="K56" s="96"/>
      <c r="L56" s="96"/>
      <c r="M56" s="96"/>
      <c r="N56" s="96"/>
      <c r="O56" s="96"/>
      <c r="P56" s="96"/>
      <c r="Q56" s="96"/>
    </row>
    <row r="57" spans="1:17" x14ac:dyDescent="0.25">
      <c r="A57" s="118" t="s">
        <v>423</v>
      </c>
      <c r="B57" s="207"/>
      <c r="C57" s="206"/>
      <c r="D57" s="272">
        <f t="shared" si="0"/>
        <v>0</v>
      </c>
      <c r="E57" s="96"/>
      <c r="F57" s="96"/>
      <c r="G57" s="96"/>
      <c r="H57" s="96"/>
      <c r="I57" s="96"/>
      <c r="J57" s="96"/>
      <c r="K57" s="96"/>
      <c r="L57" s="96"/>
      <c r="M57" s="96"/>
      <c r="N57" s="96"/>
      <c r="O57" s="96"/>
      <c r="P57" s="96"/>
      <c r="Q57" s="96"/>
    </row>
    <row r="58" spans="1:17" x14ac:dyDescent="0.25">
      <c r="A58" s="118" t="s">
        <v>424</v>
      </c>
      <c r="B58" s="207"/>
      <c r="C58" s="206"/>
      <c r="D58" s="272">
        <f t="shared" si="0"/>
        <v>0</v>
      </c>
      <c r="E58" s="96"/>
      <c r="F58" s="96"/>
      <c r="G58" s="96"/>
      <c r="H58" s="96"/>
      <c r="I58" s="96"/>
      <c r="J58" s="96"/>
      <c r="K58" s="96"/>
      <c r="L58" s="96"/>
      <c r="M58" s="96"/>
      <c r="N58" s="96"/>
      <c r="O58" s="96"/>
      <c r="P58" s="96"/>
      <c r="Q58" s="96"/>
    </row>
    <row r="59" spans="1:17" ht="15.75" x14ac:dyDescent="0.25">
      <c r="A59" s="874" t="s">
        <v>249</v>
      </c>
      <c r="B59" s="874"/>
      <c r="C59" s="875"/>
      <c r="D59" s="208">
        <f>SUM(D13:D58)</f>
        <v>0</v>
      </c>
      <c r="E59" s="96"/>
      <c r="F59" s="96"/>
      <c r="G59" s="96"/>
      <c r="H59" s="96"/>
      <c r="I59" s="96"/>
      <c r="J59" s="96"/>
      <c r="K59" s="96"/>
      <c r="L59" s="96"/>
      <c r="M59" s="96"/>
      <c r="N59" s="96"/>
      <c r="O59" s="96"/>
      <c r="P59" s="96"/>
      <c r="Q59" s="96"/>
    </row>
    <row r="60" spans="1:17" x14ac:dyDescent="0.25">
      <c r="A60" s="96"/>
      <c r="B60" s="96"/>
      <c r="C60" s="96"/>
      <c r="D60" s="96"/>
      <c r="E60" s="96"/>
      <c r="F60" s="96"/>
      <c r="G60" s="96"/>
      <c r="H60" s="96"/>
      <c r="I60" s="96"/>
      <c r="J60" s="96"/>
      <c r="K60" s="96"/>
      <c r="L60" s="96"/>
      <c r="M60" s="96"/>
      <c r="N60" s="96"/>
      <c r="O60" s="96"/>
      <c r="P60" s="96"/>
      <c r="Q60" s="96"/>
    </row>
    <row r="61" spans="1:17" x14ac:dyDescent="0.25">
      <c r="A61" s="96"/>
      <c r="B61" s="96"/>
      <c r="C61" s="96"/>
      <c r="D61" s="96"/>
      <c r="E61" s="96"/>
      <c r="F61" s="96"/>
      <c r="G61" s="96"/>
      <c r="H61" s="96"/>
      <c r="I61" s="96"/>
      <c r="J61" s="96"/>
      <c r="K61" s="96"/>
      <c r="L61" s="96"/>
      <c r="M61" s="96"/>
      <c r="N61" s="96"/>
      <c r="O61" s="96"/>
      <c r="P61" s="96"/>
      <c r="Q61" s="96"/>
    </row>
    <row r="62" spans="1:17" x14ac:dyDescent="0.25">
      <c r="A62" s="96"/>
      <c r="B62" s="96"/>
      <c r="C62" s="96"/>
      <c r="D62" s="96"/>
      <c r="E62" s="96"/>
      <c r="F62" s="96"/>
      <c r="G62" s="96"/>
      <c r="H62" s="96"/>
      <c r="I62" s="96"/>
      <c r="J62" s="96"/>
      <c r="K62" s="96"/>
      <c r="L62" s="96"/>
      <c r="M62" s="96"/>
      <c r="N62" s="96"/>
      <c r="O62" s="96"/>
      <c r="P62" s="96"/>
      <c r="Q62" s="96"/>
    </row>
    <row r="63" spans="1:17" x14ac:dyDescent="0.25">
      <c r="A63" s="96"/>
      <c r="B63" s="96"/>
      <c r="C63" s="96"/>
      <c r="D63" s="96"/>
      <c r="E63" s="96"/>
      <c r="F63" s="96"/>
      <c r="G63" s="96"/>
      <c r="H63" s="96"/>
      <c r="I63" s="96"/>
      <c r="J63" s="96"/>
      <c r="K63" s="96"/>
      <c r="L63" s="96"/>
      <c r="M63" s="96"/>
      <c r="N63" s="96"/>
      <c r="O63" s="96"/>
      <c r="P63" s="96"/>
      <c r="Q63" s="96"/>
    </row>
    <row r="64" spans="1:17" x14ac:dyDescent="0.25">
      <c r="A64" s="96"/>
      <c r="B64" s="96"/>
      <c r="C64" s="96"/>
      <c r="D64" s="96"/>
      <c r="E64" s="96"/>
      <c r="F64" s="96"/>
      <c r="G64" s="96"/>
      <c r="H64" s="96"/>
      <c r="I64" s="96"/>
      <c r="J64" s="96"/>
      <c r="K64" s="96"/>
      <c r="L64" s="96"/>
      <c r="M64" s="96"/>
      <c r="N64" s="96"/>
      <c r="O64" s="96"/>
      <c r="P64" s="96"/>
      <c r="Q64" s="96"/>
    </row>
    <row r="65" spans="1:17" x14ac:dyDescent="0.25">
      <c r="A65" s="96"/>
      <c r="B65" s="96"/>
      <c r="C65" s="96"/>
      <c r="D65" s="96"/>
      <c r="E65" s="96"/>
      <c r="F65" s="96"/>
      <c r="G65" s="96"/>
      <c r="H65" s="96"/>
      <c r="I65" s="96"/>
      <c r="J65" s="96"/>
      <c r="K65" s="96"/>
      <c r="L65" s="96"/>
      <c r="M65" s="96"/>
      <c r="N65" s="96"/>
      <c r="O65" s="96"/>
      <c r="P65" s="96"/>
      <c r="Q65" s="96"/>
    </row>
    <row r="66" spans="1:17" x14ac:dyDescent="0.25">
      <c r="A66" s="96"/>
      <c r="B66" s="96"/>
      <c r="C66" s="96"/>
      <c r="D66" s="96"/>
      <c r="E66" s="96"/>
      <c r="F66" s="96"/>
      <c r="G66" s="96"/>
      <c r="H66" s="96"/>
      <c r="I66" s="96"/>
      <c r="J66" s="96"/>
      <c r="K66" s="96"/>
      <c r="L66" s="96"/>
      <c r="M66" s="96"/>
      <c r="N66" s="96"/>
      <c r="O66" s="96"/>
      <c r="P66" s="96"/>
      <c r="Q66" s="96"/>
    </row>
    <row r="67" spans="1:17" x14ac:dyDescent="0.25">
      <c r="A67" s="96"/>
      <c r="B67" s="96"/>
      <c r="C67" s="96"/>
      <c r="D67" s="96"/>
      <c r="E67" s="96"/>
      <c r="F67" s="96"/>
      <c r="G67" s="96"/>
      <c r="H67" s="96"/>
      <c r="I67" s="96"/>
      <c r="J67" s="96"/>
      <c r="K67" s="96"/>
      <c r="L67" s="96"/>
      <c r="M67" s="96"/>
      <c r="N67" s="96"/>
      <c r="O67" s="96"/>
      <c r="P67" s="96"/>
      <c r="Q67" s="96"/>
    </row>
    <row r="68" spans="1:17" x14ac:dyDescent="0.25">
      <c r="A68" s="96"/>
      <c r="B68" s="96"/>
      <c r="C68" s="96"/>
      <c r="D68" s="96"/>
      <c r="E68" s="96"/>
      <c r="F68" s="96"/>
      <c r="G68" s="96"/>
      <c r="H68" s="96"/>
      <c r="I68" s="96"/>
      <c r="J68" s="96"/>
      <c r="K68" s="96"/>
      <c r="L68" s="96"/>
      <c r="M68" s="96"/>
      <c r="N68" s="96"/>
      <c r="O68" s="96"/>
      <c r="P68" s="96"/>
      <c r="Q68" s="96"/>
    </row>
    <row r="69" spans="1:17" x14ac:dyDescent="0.25">
      <c r="A69" s="96"/>
      <c r="B69" s="96"/>
      <c r="C69" s="96"/>
      <c r="D69" s="96"/>
      <c r="E69" s="96"/>
      <c r="F69" s="96"/>
      <c r="G69" s="96"/>
      <c r="H69" s="96"/>
      <c r="I69" s="96"/>
      <c r="J69" s="96"/>
      <c r="K69" s="96"/>
      <c r="L69" s="96"/>
      <c r="M69" s="96"/>
      <c r="N69" s="96"/>
      <c r="O69" s="96"/>
      <c r="P69" s="96"/>
      <c r="Q69" s="96"/>
    </row>
    <row r="70" spans="1:17" x14ac:dyDescent="0.25">
      <c r="A70" s="96"/>
      <c r="B70" s="96"/>
      <c r="C70" s="96"/>
      <c r="D70" s="96"/>
      <c r="E70" s="96"/>
      <c r="F70" s="96"/>
      <c r="G70" s="96"/>
      <c r="H70" s="96"/>
      <c r="I70" s="96"/>
      <c r="J70" s="96"/>
      <c r="K70" s="96"/>
      <c r="L70" s="96"/>
      <c r="M70" s="96"/>
      <c r="N70" s="96"/>
      <c r="O70" s="96"/>
      <c r="P70" s="96"/>
      <c r="Q70" s="96"/>
    </row>
    <row r="71" spans="1:17" x14ac:dyDescent="0.25">
      <c r="A71" s="96"/>
      <c r="B71" s="96"/>
      <c r="C71" s="96"/>
      <c r="D71" s="96"/>
      <c r="E71" s="96"/>
      <c r="F71" s="96"/>
      <c r="G71" s="96"/>
      <c r="H71" s="96"/>
      <c r="I71" s="96"/>
      <c r="J71" s="96"/>
      <c r="K71" s="96"/>
      <c r="L71" s="96"/>
      <c r="M71" s="96"/>
      <c r="N71" s="96"/>
      <c r="O71" s="96"/>
      <c r="P71" s="96"/>
      <c r="Q71" s="96"/>
    </row>
    <row r="72" spans="1:17" x14ac:dyDescent="0.25">
      <c r="A72" s="96"/>
      <c r="B72" s="96"/>
      <c r="C72" s="96"/>
      <c r="D72" s="96"/>
      <c r="E72" s="96"/>
      <c r="F72" s="96"/>
      <c r="G72" s="96"/>
      <c r="H72" s="96"/>
      <c r="I72" s="96"/>
      <c r="J72" s="96"/>
      <c r="K72" s="96"/>
      <c r="L72" s="96"/>
      <c r="M72" s="96"/>
      <c r="N72" s="96"/>
      <c r="O72" s="96"/>
      <c r="P72" s="96"/>
      <c r="Q72" s="96"/>
    </row>
    <row r="73" spans="1:17" x14ac:dyDescent="0.25">
      <c r="A73" s="96"/>
      <c r="B73" s="96"/>
      <c r="C73" s="96"/>
      <c r="D73" s="96"/>
      <c r="E73" s="96"/>
      <c r="F73" s="96"/>
      <c r="G73" s="96"/>
      <c r="H73" s="96"/>
      <c r="I73" s="96"/>
      <c r="J73" s="96"/>
      <c r="K73" s="96"/>
      <c r="L73" s="96"/>
      <c r="M73" s="96"/>
      <c r="N73" s="96"/>
      <c r="O73" s="96"/>
      <c r="P73" s="96"/>
      <c r="Q73" s="96"/>
    </row>
    <row r="74" spans="1:17" x14ac:dyDescent="0.25">
      <c r="A74" s="96"/>
      <c r="B74" s="96"/>
      <c r="C74" s="96"/>
      <c r="D74" s="96"/>
      <c r="E74" s="96"/>
      <c r="F74" s="96"/>
      <c r="G74" s="96"/>
      <c r="H74" s="96"/>
      <c r="I74" s="96"/>
      <c r="J74" s="96"/>
      <c r="K74" s="96"/>
      <c r="L74" s="96"/>
      <c r="M74" s="96"/>
      <c r="N74" s="96"/>
      <c r="O74" s="96"/>
      <c r="P74" s="96"/>
      <c r="Q74" s="96"/>
    </row>
    <row r="75" spans="1:17" x14ac:dyDescent="0.25">
      <c r="A75" s="96"/>
      <c r="B75" s="96"/>
      <c r="C75" s="96"/>
      <c r="D75" s="96"/>
      <c r="E75" s="96"/>
      <c r="F75" s="96"/>
      <c r="G75" s="96"/>
      <c r="H75" s="96"/>
      <c r="I75" s="96"/>
      <c r="J75" s="96"/>
      <c r="K75" s="96"/>
      <c r="L75" s="96"/>
      <c r="M75" s="96"/>
      <c r="N75" s="96"/>
      <c r="O75" s="96"/>
      <c r="P75" s="96"/>
      <c r="Q75" s="96"/>
    </row>
    <row r="76" spans="1:17" x14ac:dyDescent="0.25">
      <c r="A76" s="96"/>
      <c r="B76" s="96"/>
      <c r="C76" s="96"/>
      <c r="D76" s="96"/>
      <c r="E76" s="96"/>
      <c r="F76" s="96"/>
      <c r="G76" s="96"/>
      <c r="H76" s="96"/>
      <c r="I76" s="96"/>
      <c r="J76" s="96"/>
      <c r="K76" s="96"/>
      <c r="L76" s="96"/>
      <c r="M76" s="96"/>
      <c r="N76" s="96"/>
      <c r="O76" s="96"/>
      <c r="P76" s="96"/>
      <c r="Q76" s="96"/>
    </row>
    <row r="77" spans="1:17" x14ac:dyDescent="0.25">
      <c r="A77" s="96"/>
      <c r="B77" s="96"/>
      <c r="C77" s="96"/>
      <c r="D77" s="96"/>
      <c r="E77" s="96"/>
      <c r="F77" s="96"/>
      <c r="G77" s="96"/>
      <c r="H77" s="96"/>
      <c r="I77" s="96"/>
      <c r="J77" s="96"/>
      <c r="K77" s="96"/>
      <c r="L77" s="96"/>
      <c r="M77" s="96"/>
      <c r="N77" s="96"/>
      <c r="O77" s="96"/>
      <c r="P77" s="96"/>
      <c r="Q77" s="96"/>
    </row>
    <row r="78" spans="1:17" x14ac:dyDescent="0.25">
      <c r="A78" s="96"/>
      <c r="B78" s="96"/>
      <c r="C78" s="96"/>
      <c r="D78" s="96"/>
      <c r="E78" s="96"/>
      <c r="F78" s="96"/>
      <c r="G78" s="96"/>
      <c r="H78" s="96"/>
      <c r="I78" s="96"/>
      <c r="J78" s="96"/>
      <c r="K78" s="96"/>
      <c r="L78" s="96"/>
      <c r="M78" s="96"/>
      <c r="N78" s="96"/>
      <c r="O78" s="96"/>
      <c r="P78" s="96"/>
      <c r="Q78" s="96"/>
    </row>
    <row r="79" spans="1:17" x14ac:dyDescent="0.25">
      <c r="A79" s="96"/>
      <c r="B79" s="96"/>
      <c r="C79" s="96"/>
      <c r="D79" s="96"/>
      <c r="E79" s="96"/>
      <c r="F79" s="96"/>
      <c r="G79" s="96"/>
      <c r="H79" s="96"/>
      <c r="I79" s="96"/>
      <c r="J79" s="96"/>
      <c r="K79" s="96"/>
      <c r="L79" s="96"/>
      <c r="M79" s="96"/>
      <c r="N79" s="96"/>
      <c r="O79" s="96"/>
      <c r="P79" s="96"/>
      <c r="Q79" s="96"/>
    </row>
    <row r="80" spans="1:17" x14ac:dyDescent="0.25">
      <c r="A80" s="96"/>
      <c r="B80" s="96"/>
      <c r="C80" s="96"/>
      <c r="D80" s="96"/>
      <c r="E80" s="96"/>
      <c r="F80" s="96"/>
      <c r="G80" s="96"/>
      <c r="H80" s="96"/>
      <c r="I80" s="96"/>
      <c r="J80" s="96"/>
      <c r="K80" s="96"/>
      <c r="L80" s="96"/>
      <c r="M80" s="96"/>
      <c r="N80" s="96"/>
      <c r="O80" s="96"/>
      <c r="P80" s="96"/>
      <c r="Q80" s="96"/>
    </row>
    <row r="81" spans="5:17" x14ac:dyDescent="0.25">
      <c r="E81" s="96"/>
      <c r="F81" s="96"/>
      <c r="G81" s="96"/>
      <c r="H81" s="96"/>
      <c r="I81" s="96"/>
      <c r="J81" s="96"/>
      <c r="K81" s="96"/>
      <c r="L81" s="96"/>
      <c r="M81" s="96"/>
      <c r="N81" s="96"/>
      <c r="O81" s="96"/>
      <c r="P81" s="96"/>
      <c r="Q81" s="96"/>
    </row>
    <row r="82" spans="5:17" x14ac:dyDescent="0.25">
      <c r="E82" s="96"/>
      <c r="F82" s="96"/>
      <c r="G82" s="96"/>
      <c r="H82" s="96"/>
      <c r="I82" s="96"/>
      <c r="J82" s="96"/>
      <c r="K82" s="96"/>
      <c r="L82" s="96"/>
      <c r="M82" s="96"/>
      <c r="N82" s="96"/>
      <c r="O82" s="96"/>
      <c r="P82" s="96"/>
      <c r="Q82" s="96"/>
    </row>
    <row r="83" spans="5:17" x14ac:dyDescent="0.25">
      <c r="E83" s="96"/>
      <c r="F83" s="96"/>
      <c r="G83" s="96"/>
      <c r="H83" s="96"/>
      <c r="I83" s="96"/>
      <c r="J83" s="96"/>
      <c r="K83" s="96"/>
      <c r="L83" s="96"/>
      <c r="M83" s="96"/>
      <c r="N83" s="96"/>
      <c r="O83" s="96"/>
      <c r="P83" s="96"/>
      <c r="Q83" s="96"/>
    </row>
    <row r="84" spans="5:17" x14ac:dyDescent="0.25">
      <c r="E84" s="96"/>
      <c r="F84" s="96"/>
      <c r="G84" s="96"/>
      <c r="H84" s="96"/>
      <c r="I84" s="96"/>
      <c r="J84" s="96"/>
      <c r="K84" s="96"/>
      <c r="L84" s="96"/>
      <c r="M84" s="96"/>
      <c r="N84" s="96"/>
      <c r="O84" s="96"/>
      <c r="P84" s="96"/>
      <c r="Q84" s="96"/>
    </row>
    <row r="85" spans="5:17" x14ac:dyDescent="0.25">
      <c r="E85" s="96"/>
      <c r="F85" s="96"/>
      <c r="G85" s="96"/>
      <c r="H85" s="96"/>
      <c r="I85" s="96"/>
      <c r="J85" s="96"/>
      <c r="K85" s="96"/>
      <c r="L85" s="96"/>
      <c r="M85" s="96"/>
      <c r="N85" s="96"/>
      <c r="O85" s="96"/>
      <c r="P85" s="96"/>
      <c r="Q85" s="96"/>
    </row>
    <row r="86" spans="5:17" x14ac:dyDescent="0.25">
      <c r="E86" s="96"/>
      <c r="F86" s="96"/>
      <c r="G86" s="96"/>
      <c r="H86" s="96"/>
      <c r="I86" s="96"/>
      <c r="J86" s="96"/>
      <c r="K86" s="96"/>
      <c r="L86" s="96"/>
      <c r="M86" s="96"/>
      <c r="N86" s="96"/>
      <c r="O86" s="96"/>
      <c r="P86" s="96"/>
      <c r="Q86" s="96"/>
    </row>
    <row r="87" spans="5:17" x14ac:dyDescent="0.25">
      <c r="E87" s="96"/>
      <c r="F87" s="96"/>
      <c r="G87" s="96"/>
      <c r="H87" s="96"/>
      <c r="I87" s="96"/>
      <c r="J87" s="96"/>
      <c r="K87" s="96"/>
      <c r="L87" s="96"/>
      <c r="M87" s="96"/>
      <c r="N87" s="96"/>
      <c r="O87" s="96"/>
      <c r="P87" s="96"/>
      <c r="Q87" s="96"/>
    </row>
    <row r="88" spans="5:17" x14ac:dyDescent="0.25">
      <c r="E88" s="96"/>
      <c r="F88" s="96"/>
      <c r="G88" s="96"/>
      <c r="H88" s="96"/>
      <c r="I88" s="96"/>
      <c r="J88" s="96"/>
      <c r="K88" s="96"/>
      <c r="L88" s="96"/>
      <c r="M88" s="96"/>
      <c r="N88" s="96"/>
      <c r="O88" s="96"/>
      <c r="P88" s="96"/>
      <c r="Q88" s="96"/>
    </row>
    <row r="89" spans="5:17" x14ac:dyDescent="0.25">
      <c r="E89" s="96"/>
      <c r="F89" s="96"/>
      <c r="G89" s="96"/>
      <c r="H89" s="96"/>
      <c r="I89" s="96"/>
      <c r="J89" s="96"/>
      <c r="K89" s="96"/>
      <c r="L89" s="96"/>
      <c r="M89" s="96"/>
      <c r="N89" s="96"/>
      <c r="O89" s="96"/>
      <c r="P89" s="96"/>
      <c r="Q89" s="96"/>
    </row>
    <row r="90" spans="5:17" x14ac:dyDescent="0.25">
      <c r="E90" s="96"/>
      <c r="F90" s="96"/>
      <c r="G90" s="96"/>
      <c r="H90" s="96"/>
      <c r="I90" s="96"/>
      <c r="J90" s="96"/>
      <c r="K90" s="96"/>
      <c r="L90" s="96"/>
      <c r="M90" s="96"/>
      <c r="N90" s="96"/>
      <c r="O90" s="96"/>
      <c r="P90" s="96"/>
      <c r="Q90" s="96"/>
    </row>
    <row r="91" spans="5:17" x14ac:dyDescent="0.25">
      <c r="E91" s="96"/>
      <c r="F91" s="96"/>
      <c r="G91" s="96"/>
      <c r="H91" s="96"/>
      <c r="I91" s="96"/>
      <c r="J91" s="96"/>
      <c r="K91" s="96"/>
      <c r="L91" s="96"/>
      <c r="M91" s="96"/>
      <c r="N91" s="96"/>
      <c r="O91" s="96"/>
      <c r="P91" s="96"/>
      <c r="Q91" s="96"/>
    </row>
    <row r="92" spans="5:17" x14ac:dyDescent="0.25">
      <c r="E92" s="96"/>
      <c r="F92" s="96"/>
      <c r="G92" s="96"/>
      <c r="H92" s="96"/>
      <c r="I92" s="96"/>
      <c r="J92" s="96"/>
      <c r="K92" s="96"/>
      <c r="L92" s="96"/>
      <c r="M92" s="96"/>
      <c r="N92" s="96"/>
      <c r="O92" s="96"/>
      <c r="P92" s="96"/>
      <c r="Q92" s="96"/>
    </row>
    <row r="93" spans="5:17" x14ac:dyDescent="0.25">
      <c r="E93" s="96"/>
      <c r="F93" s="96"/>
      <c r="G93" s="96"/>
      <c r="H93" s="96"/>
      <c r="I93" s="96"/>
      <c r="J93" s="96"/>
      <c r="K93" s="96"/>
      <c r="L93" s="96"/>
      <c r="M93" s="96"/>
      <c r="N93" s="96"/>
      <c r="O93" s="96"/>
      <c r="P93" s="96"/>
      <c r="Q93" s="96"/>
    </row>
    <row r="94" spans="5:17" x14ac:dyDescent="0.25">
      <c r="E94" s="96"/>
      <c r="F94" s="96"/>
      <c r="G94" s="96"/>
      <c r="H94" s="96"/>
      <c r="I94" s="96"/>
      <c r="J94" s="96"/>
      <c r="K94" s="96"/>
      <c r="L94" s="96"/>
      <c r="M94" s="96"/>
      <c r="N94" s="96"/>
      <c r="O94" s="96"/>
      <c r="P94" s="96"/>
      <c r="Q94" s="96"/>
    </row>
    <row r="95" spans="5:17" x14ac:dyDescent="0.25">
      <c r="E95" s="96"/>
      <c r="F95" s="96"/>
      <c r="G95" s="96"/>
      <c r="H95" s="96"/>
      <c r="I95" s="96"/>
      <c r="J95" s="96"/>
      <c r="K95" s="96"/>
      <c r="L95" s="96"/>
      <c r="M95" s="96"/>
      <c r="N95" s="96"/>
      <c r="O95" s="96"/>
      <c r="P95" s="96"/>
      <c r="Q95" s="96"/>
    </row>
    <row r="96" spans="5:17" x14ac:dyDescent="0.25">
      <c r="E96" s="96"/>
      <c r="F96" s="96"/>
      <c r="G96" s="96"/>
      <c r="H96" s="96"/>
      <c r="I96" s="96"/>
      <c r="J96" s="96"/>
      <c r="K96" s="96"/>
      <c r="L96" s="96"/>
      <c r="M96" s="96"/>
      <c r="N96" s="96"/>
      <c r="O96" s="96"/>
      <c r="P96" s="96"/>
      <c r="Q96" s="96"/>
    </row>
    <row r="97" spans="5:17" x14ac:dyDescent="0.25">
      <c r="E97" s="96"/>
      <c r="F97" s="96"/>
      <c r="G97" s="96"/>
      <c r="H97" s="96"/>
      <c r="I97" s="96"/>
      <c r="J97" s="96"/>
      <c r="K97" s="96"/>
      <c r="L97" s="96"/>
      <c r="M97" s="96"/>
      <c r="N97" s="96"/>
      <c r="O97" s="96"/>
      <c r="P97" s="96"/>
      <c r="Q97" s="96"/>
    </row>
    <row r="98" spans="5:17" x14ac:dyDescent="0.25">
      <c r="E98" s="96"/>
      <c r="F98" s="96"/>
      <c r="G98" s="96"/>
      <c r="H98" s="96"/>
      <c r="I98" s="96"/>
      <c r="J98" s="96"/>
      <c r="K98" s="96"/>
      <c r="L98" s="96"/>
      <c r="M98" s="96"/>
      <c r="N98" s="96"/>
      <c r="O98" s="96"/>
      <c r="P98" s="96"/>
      <c r="Q98" s="96"/>
    </row>
    <row r="99" spans="5:17" x14ac:dyDescent="0.25">
      <c r="E99" s="96"/>
      <c r="F99" s="96"/>
      <c r="G99" s="96"/>
      <c r="H99" s="96"/>
      <c r="I99" s="96"/>
      <c r="J99" s="96"/>
      <c r="K99" s="96"/>
      <c r="L99" s="96"/>
      <c r="M99" s="96"/>
      <c r="N99" s="96"/>
      <c r="O99" s="96"/>
      <c r="P99" s="96"/>
      <c r="Q99" s="96"/>
    </row>
    <row r="100" spans="5:17" x14ac:dyDescent="0.25">
      <c r="E100" s="96"/>
      <c r="F100" s="96"/>
      <c r="G100" s="96"/>
      <c r="H100" s="96"/>
      <c r="I100" s="96"/>
      <c r="J100" s="96"/>
      <c r="K100" s="96"/>
      <c r="L100" s="96"/>
      <c r="M100" s="96"/>
      <c r="N100" s="96"/>
      <c r="O100" s="96"/>
      <c r="P100" s="96"/>
      <c r="Q100" s="96"/>
    </row>
    <row r="101" spans="5:17" x14ac:dyDescent="0.25">
      <c r="E101" s="96"/>
      <c r="F101" s="96"/>
      <c r="G101" s="96"/>
      <c r="H101" s="96"/>
      <c r="I101" s="96"/>
      <c r="J101" s="96"/>
      <c r="K101" s="96"/>
      <c r="L101" s="96"/>
      <c r="M101" s="96"/>
      <c r="N101" s="96"/>
      <c r="O101" s="96"/>
      <c r="P101" s="96"/>
      <c r="Q101" s="96"/>
    </row>
    <row r="102" spans="5:17" x14ac:dyDescent="0.25">
      <c r="E102" s="96"/>
      <c r="F102" s="96"/>
      <c r="G102" s="96"/>
      <c r="H102" s="96"/>
      <c r="I102" s="96"/>
      <c r="J102" s="96"/>
      <c r="K102" s="96"/>
      <c r="L102" s="96"/>
      <c r="M102" s="96"/>
      <c r="N102" s="96"/>
      <c r="O102" s="96"/>
      <c r="P102" s="96"/>
      <c r="Q102" s="96"/>
    </row>
    <row r="103" spans="5:17" x14ac:dyDescent="0.25">
      <c r="E103" s="96"/>
      <c r="F103" s="96"/>
      <c r="G103" s="96"/>
      <c r="H103" s="96"/>
      <c r="I103" s="96"/>
      <c r="J103" s="96"/>
      <c r="K103" s="96"/>
      <c r="L103" s="96"/>
      <c r="M103" s="96"/>
      <c r="N103" s="96"/>
      <c r="O103" s="96"/>
      <c r="P103" s="96"/>
      <c r="Q103" s="96"/>
    </row>
    <row r="104" spans="5:17" x14ac:dyDescent="0.25">
      <c r="E104" s="96"/>
      <c r="F104" s="96"/>
      <c r="G104" s="96"/>
      <c r="H104" s="96"/>
      <c r="I104" s="96"/>
      <c r="J104" s="96"/>
      <c r="K104" s="96"/>
      <c r="L104" s="96"/>
      <c r="M104" s="96"/>
      <c r="N104" s="96"/>
      <c r="O104" s="96"/>
      <c r="P104" s="96"/>
      <c r="Q104" s="96"/>
    </row>
    <row r="105" spans="5:17" x14ac:dyDescent="0.25">
      <c r="E105" s="96"/>
      <c r="F105" s="96"/>
      <c r="G105" s="96"/>
      <c r="H105" s="96"/>
      <c r="I105" s="96"/>
      <c r="J105" s="96"/>
      <c r="K105" s="96"/>
      <c r="L105" s="96"/>
      <c r="M105" s="96"/>
      <c r="N105" s="96"/>
      <c r="O105" s="96"/>
      <c r="P105" s="96"/>
      <c r="Q105" s="96"/>
    </row>
    <row r="106" spans="5:17" x14ac:dyDescent="0.25">
      <c r="E106" s="96"/>
      <c r="F106" s="96"/>
      <c r="G106" s="96"/>
      <c r="H106" s="96"/>
      <c r="I106" s="96"/>
      <c r="J106" s="96"/>
      <c r="K106" s="96"/>
      <c r="L106" s="96"/>
      <c r="M106" s="96"/>
      <c r="N106" s="96"/>
      <c r="O106" s="96"/>
      <c r="P106" s="96"/>
      <c r="Q106" s="96"/>
    </row>
    <row r="107" spans="5:17" x14ac:dyDescent="0.25">
      <c r="E107" s="96"/>
      <c r="F107" s="96"/>
      <c r="G107" s="96"/>
      <c r="H107" s="96"/>
      <c r="I107" s="96"/>
      <c r="J107" s="96"/>
      <c r="K107" s="96"/>
      <c r="L107" s="96"/>
      <c r="M107" s="96"/>
      <c r="N107" s="96"/>
      <c r="O107" s="96"/>
      <c r="P107" s="96"/>
      <c r="Q107" s="96"/>
    </row>
    <row r="108" spans="5:17" x14ac:dyDescent="0.25">
      <c r="E108" s="96"/>
      <c r="F108" s="96"/>
      <c r="G108" s="96"/>
      <c r="H108" s="96"/>
      <c r="I108" s="96"/>
      <c r="J108" s="96"/>
      <c r="K108" s="96"/>
      <c r="L108" s="96"/>
      <c r="M108" s="96"/>
      <c r="N108" s="96"/>
      <c r="O108" s="96"/>
      <c r="P108" s="96"/>
      <c r="Q108" s="96"/>
    </row>
    <row r="109" spans="5:17" x14ac:dyDescent="0.25">
      <c r="E109" s="96"/>
      <c r="F109" s="96"/>
      <c r="G109" s="96"/>
      <c r="H109" s="96"/>
      <c r="I109" s="96"/>
      <c r="J109" s="96"/>
      <c r="K109" s="96"/>
      <c r="L109" s="96"/>
      <c r="M109" s="96"/>
      <c r="N109" s="96"/>
      <c r="O109" s="96"/>
      <c r="P109" s="96"/>
      <c r="Q109" s="96"/>
    </row>
    <row r="110" spans="5:17" x14ac:dyDescent="0.25">
      <c r="E110" s="96"/>
      <c r="F110" s="96"/>
      <c r="G110" s="96"/>
      <c r="H110" s="96"/>
      <c r="I110" s="96"/>
      <c r="J110" s="96"/>
      <c r="K110" s="96"/>
      <c r="L110" s="96"/>
      <c r="M110" s="96"/>
      <c r="N110" s="96"/>
      <c r="O110" s="96"/>
      <c r="P110" s="96"/>
      <c r="Q110" s="96"/>
    </row>
    <row r="111" spans="5:17" x14ac:dyDescent="0.25">
      <c r="E111" s="96"/>
      <c r="F111" s="96"/>
      <c r="G111" s="96"/>
      <c r="H111" s="96"/>
      <c r="I111" s="96"/>
      <c r="J111" s="96"/>
      <c r="K111" s="96"/>
      <c r="L111" s="96"/>
      <c r="M111" s="96"/>
      <c r="N111" s="96"/>
      <c r="O111" s="96"/>
      <c r="P111" s="96"/>
      <c r="Q111" s="96"/>
    </row>
    <row r="112" spans="5:17" x14ac:dyDescent="0.25">
      <c r="E112" s="96"/>
      <c r="F112" s="96"/>
      <c r="G112" s="96"/>
      <c r="H112" s="96"/>
      <c r="I112" s="96"/>
      <c r="J112" s="96"/>
      <c r="K112" s="96"/>
      <c r="L112" s="96"/>
      <c r="M112" s="96"/>
      <c r="N112" s="96"/>
      <c r="O112" s="96"/>
      <c r="P112" s="96"/>
      <c r="Q112" s="96"/>
    </row>
    <row r="113" spans="5:17" x14ac:dyDescent="0.25">
      <c r="E113" s="96"/>
      <c r="F113" s="96"/>
      <c r="G113" s="96"/>
      <c r="H113" s="96"/>
      <c r="I113" s="96"/>
      <c r="J113" s="96"/>
      <c r="K113" s="96"/>
      <c r="L113" s="96"/>
      <c r="M113" s="96"/>
      <c r="N113" s="96"/>
      <c r="O113" s="96"/>
      <c r="P113" s="96"/>
      <c r="Q113" s="96"/>
    </row>
    <row r="114" spans="5:17" x14ac:dyDescent="0.25">
      <c r="E114" s="96"/>
      <c r="F114" s="96"/>
      <c r="G114" s="96"/>
      <c r="H114" s="96"/>
      <c r="I114" s="96"/>
      <c r="J114" s="96"/>
      <c r="K114" s="96"/>
      <c r="L114" s="96"/>
      <c r="M114" s="96"/>
      <c r="N114" s="96"/>
      <c r="O114" s="96"/>
      <c r="P114" s="96"/>
      <c r="Q114" s="96"/>
    </row>
    <row r="115" spans="5:17" x14ac:dyDescent="0.25">
      <c r="E115" s="96"/>
      <c r="F115" s="96"/>
      <c r="G115" s="96"/>
      <c r="H115" s="96"/>
      <c r="I115" s="96"/>
      <c r="J115" s="96"/>
      <c r="K115" s="96"/>
      <c r="L115" s="96"/>
      <c r="M115" s="96"/>
      <c r="N115" s="96"/>
      <c r="O115" s="96"/>
      <c r="P115" s="96"/>
      <c r="Q115" s="96"/>
    </row>
    <row r="116" spans="5:17" x14ac:dyDescent="0.25">
      <c r="E116" s="96"/>
      <c r="F116" s="96"/>
      <c r="G116" s="96"/>
      <c r="H116" s="96"/>
      <c r="I116" s="96"/>
      <c r="J116" s="96"/>
      <c r="K116" s="96"/>
      <c r="L116" s="96"/>
      <c r="M116" s="96"/>
      <c r="N116" s="96"/>
      <c r="O116" s="96"/>
      <c r="P116" s="96"/>
      <c r="Q116" s="96"/>
    </row>
    <row r="117" spans="5:17" x14ac:dyDescent="0.25">
      <c r="E117" s="96"/>
      <c r="F117" s="96"/>
      <c r="G117" s="96"/>
      <c r="H117" s="96"/>
      <c r="I117" s="96"/>
      <c r="J117" s="96"/>
      <c r="K117" s="96"/>
      <c r="L117" s="96"/>
      <c r="M117" s="96"/>
      <c r="N117" s="96"/>
      <c r="O117" s="96"/>
      <c r="P117" s="96"/>
      <c r="Q117" s="96"/>
    </row>
    <row r="118" spans="5:17" x14ac:dyDescent="0.25">
      <c r="E118" s="96"/>
      <c r="F118" s="96"/>
      <c r="G118" s="96"/>
      <c r="H118" s="96"/>
      <c r="I118" s="96"/>
      <c r="J118" s="96"/>
      <c r="K118" s="96"/>
      <c r="L118" s="96"/>
      <c r="M118" s="96"/>
      <c r="N118" s="96"/>
      <c r="O118" s="96"/>
      <c r="P118" s="96"/>
      <c r="Q118" s="96"/>
    </row>
    <row r="119" spans="5:17" x14ac:dyDescent="0.25">
      <c r="E119" s="96"/>
      <c r="F119" s="96"/>
      <c r="G119" s="96"/>
      <c r="H119" s="96"/>
      <c r="I119" s="96"/>
      <c r="J119" s="96"/>
      <c r="K119" s="96"/>
      <c r="L119" s="96"/>
      <c r="M119" s="96"/>
      <c r="N119" s="96"/>
      <c r="O119" s="96"/>
      <c r="P119" s="96"/>
      <c r="Q119" s="96"/>
    </row>
    <row r="120" spans="5:17" x14ac:dyDescent="0.25">
      <c r="E120" s="96"/>
      <c r="F120" s="96"/>
      <c r="G120" s="96"/>
      <c r="H120" s="96"/>
      <c r="I120" s="96"/>
      <c r="J120" s="96"/>
      <c r="K120" s="96"/>
      <c r="L120" s="96"/>
      <c r="M120" s="96"/>
      <c r="N120" s="96"/>
      <c r="O120" s="96"/>
      <c r="P120" s="96"/>
      <c r="Q120" s="96"/>
    </row>
    <row r="121" spans="5:17" x14ac:dyDescent="0.25">
      <c r="E121" s="96"/>
      <c r="F121" s="96"/>
      <c r="G121" s="96"/>
      <c r="H121" s="96"/>
      <c r="I121" s="96"/>
      <c r="J121" s="96"/>
      <c r="K121" s="96"/>
      <c r="L121" s="96"/>
      <c r="M121" s="96"/>
      <c r="N121" s="96"/>
      <c r="O121" s="96"/>
      <c r="P121" s="96"/>
      <c r="Q121" s="96"/>
    </row>
    <row r="122" spans="5:17" x14ac:dyDescent="0.25">
      <c r="E122" s="96"/>
      <c r="F122" s="96"/>
      <c r="G122" s="96"/>
      <c r="H122" s="96"/>
      <c r="I122" s="96"/>
      <c r="J122" s="96"/>
      <c r="K122" s="96"/>
      <c r="L122" s="96"/>
      <c r="M122" s="96"/>
      <c r="N122" s="96"/>
      <c r="O122" s="96"/>
      <c r="P122" s="96"/>
      <c r="Q122" s="96"/>
    </row>
    <row r="123" spans="5:17" x14ac:dyDescent="0.25">
      <c r="E123" s="96"/>
      <c r="F123" s="96"/>
      <c r="G123" s="96"/>
      <c r="H123" s="96"/>
      <c r="I123" s="96"/>
      <c r="J123" s="96"/>
      <c r="K123" s="96"/>
      <c r="L123" s="96"/>
      <c r="M123" s="96"/>
      <c r="N123" s="96"/>
      <c r="O123" s="96"/>
      <c r="P123" s="96"/>
      <c r="Q123" s="96"/>
    </row>
    <row r="124" spans="5:17" x14ac:dyDescent="0.25">
      <c r="E124" s="96"/>
      <c r="F124" s="96"/>
      <c r="G124" s="96"/>
      <c r="H124" s="96"/>
      <c r="I124" s="96"/>
      <c r="J124" s="96"/>
      <c r="K124" s="96"/>
      <c r="L124" s="96"/>
      <c r="M124" s="96"/>
      <c r="N124" s="96"/>
      <c r="O124" s="96"/>
      <c r="P124" s="96"/>
      <c r="Q124" s="96"/>
    </row>
    <row r="125" spans="5:17" x14ac:dyDescent="0.25">
      <c r="E125" s="96"/>
      <c r="F125" s="96"/>
      <c r="G125" s="96"/>
      <c r="H125" s="96"/>
      <c r="I125" s="96"/>
      <c r="J125" s="96"/>
      <c r="K125" s="96"/>
      <c r="L125" s="96"/>
      <c r="M125" s="96"/>
      <c r="N125" s="96"/>
      <c r="O125" s="96"/>
      <c r="P125" s="96"/>
      <c r="Q125" s="96"/>
    </row>
    <row r="126" spans="5:17" x14ac:dyDescent="0.25">
      <c r="E126" s="96"/>
      <c r="F126" s="96"/>
      <c r="G126" s="96"/>
      <c r="H126" s="96"/>
      <c r="I126" s="96"/>
      <c r="J126" s="96"/>
      <c r="K126" s="96"/>
      <c r="L126" s="96"/>
      <c r="M126" s="96"/>
      <c r="N126" s="96"/>
      <c r="O126" s="96"/>
      <c r="P126" s="96"/>
      <c r="Q126" s="96"/>
    </row>
    <row r="127" spans="5:17" x14ac:dyDescent="0.25">
      <c r="E127" s="96"/>
      <c r="F127" s="96"/>
      <c r="G127" s="96"/>
      <c r="H127" s="96"/>
      <c r="I127" s="96"/>
      <c r="J127" s="96"/>
      <c r="K127" s="96"/>
      <c r="L127" s="96"/>
      <c r="M127" s="96"/>
      <c r="N127" s="96"/>
      <c r="O127" s="96"/>
      <c r="P127" s="96"/>
      <c r="Q127" s="96"/>
    </row>
    <row r="128" spans="5:17" x14ac:dyDescent="0.25">
      <c r="E128" s="96"/>
      <c r="F128" s="96"/>
      <c r="G128" s="96"/>
      <c r="H128" s="96"/>
      <c r="I128" s="96"/>
      <c r="J128" s="96"/>
      <c r="K128" s="96"/>
      <c r="L128" s="96"/>
      <c r="M128" s="96"/>
      <c r="N128" s="96"/>
      <c r="O128" s="96"/>
      <c r="P128" s="96"/>
      <c r="Q128" s="96"/>
    </row>
    <row r="129" spans="5:17" x14ac:dyDescent="0.25">
      <c r="E129" s="96"/>
      <c r="F129" s="96"/>
      <c r="G129" s="96"/>
      <c r="H129" s="96"/>
      <c r="I129" s="96"/>
      <c r="J129" s="96"/>
      <c r="K129" s="96"/>
      <c r="L129" s="96"/>
      <c r="M129" s="96"/>
      <c r="N129" s="96"/>
      <c r="O129" s="96"/>
      <c r="P129" s="96"/>
      <c r="Q129" s="96"/>
    </row>
    <row r="130" spans="5:17" x14ac:dyDescent="0.25">
      <c r="E130" s="96"/>
      <c r="F130" s="96"/>
      <c r="G130" s="96"/>
      <c r="H130" s="96"/>
      <c r="I130" s="96"/>
      <c r="J130" s="96"/>
      <c r="K130" s="96"/>
      <c r="L130" s="96"/>
      <c r="M130" s="96"/>
      <c r="N130" s="96"/>
      <c r="O130" s="96"/>
      <c r="P130" s="96"/>
      <c r="Q130" s="96"/>
    </row>
    <row r="131" spans="5:17" x14ac:dyDescent="0.25">
      <c r="E131" s="96"/>
      <c r="F131" s="96"/>
      <c r="G131" s="96"/>
      <c r="H131" s="96"/>
      <c r="I131" s="96"/>
      <c r="J131" s="96"/>
      <c r="K131" s="96"/>
      <c r="L131" s="96"/>
      <c r="M131" s="96"/>
      <c r="N131" s="96"/>
      <c r="O131" s="96"/>
      <c r="P131" s="96"/>
      <c r="Q131" s="96"/>
    </row>
    <row r="132" spans="5:17" x14ac:dyDescent="0.25">
      <c r="E132" s="96"/>
      <c r="F132" s="96"/>
      <c r="G132" s="96"/>
      <c r="H132" s="96"/>
      <c r="I132" s="96"/>
      <c r="J132" s="96"/>
      <c r="K132" s="96"/>
      <c r="L132" s="96"/>
      <c r="M132" s="96"/>
      <c r="N132" s="96"/>
      <c r="O132" s="96"/>
      <c r="P132" s="96"/>
      <c r="Q132" s="96"/>
    </row>
    <row r="133" spans="5:17" x14ac:dyDescent="0.25">
      <c r="E133" s="96"/>
      <c r="F133" s="96"/>
      <c r="G133" s="96"/>
      <c r="H133" s="96"/>
      <c r="I133" s="96"/>
      <c r="J133" s="96"/>
      <c r="K133" s="96"/>
      <c r="L133" s="96"/>
      <c r="M133" s="96"/>
      <c r="N133" s="96"/>
      <c r="O133" s="96"/>
      <c r="P133" s="96"/>
      <c r="Q133" s="96"/>
    </row>
    <row r="134" spans="5:17" x14ac:dyDescent="0.25">
      <c r="E134" s="96"/>
      <c r="F134" s="96"/>
      <c r="G134" s="96"/>
      <c r="H134" s="96"/>
      <c r="I134" s="96"/>
      <c r="J134" s="96"/>
      <c r="K134" s="96"/>
      <c r="L134" s="96"/>
      <c r="M134" s="96"/>
      <c r="N134" s="96"/>
      <c r="O134" s="96"/>
      <c r="P134" s="96"/>
      <c r="Q134" s="96"/>
    </row>
    <row r="135" spans="5:17" x14ac:dyDescent="0.25">
      <c r="E135" s="96"/>
      <c r="F135" s="96"/>
      <c r="G135" s="96"/>
      <c r="H135" s="96"/>
      <c r="I135" s="96"/>
      <c r="J135" s="96"/>
      <c r="K135" s="96"/>
      <c r="L135" s="96"/>
      <c r="M135" s="96"/>
      <c r="N135" s="96"/>
      <c r="O135" s="96"/>
      <c r="P135" s="96"/>
      <c r="Q135" s="96"/>
    </row>
    <row r="136" spans="5:17" x14ac:dyDescent="0.25">
      <c r="E136" s="96"/>
      <c r="F136" s="96"/>
      <c r="G136" s="96"/>
      <c r="H136" s="96"/>
      <c r="I136" s="96"/>
      <c r="J136" s="96"/>
      <c r="K136" s="96"/>
      <c r="L136" s="96"/>
      <c r="M136" s="96"/>
      <c r="N136" s="96"/>
      <c r="O136" s="96"/>
      <c r="P136" s="96"/>
      <c r="Q136" s="96"/>
    </row>
    <row r="137" spans="5:17" x14ac:dyDescent="0.25">
      <c r="E137" s="96"/>
      <c r="F137" s="96"/>
      <c r="G137" s="96"/>
      <c r="H137" s="96"/>
      <c r="I137" s="96"/>
      <c r="J137" s="96"/>
      <c r="K137" s="96"/>
      <c r="L137" s="96"/>
      <c r="M137" s="96"/>
      <c r="N137" s="96"/>
      <c r="O137" s="96"/>
      <c r="P137" s="96"/>
      <c r="Q137" s="96"/>
    </row>
    <row r="138" spans="5:17" x14ac:dyDescent="0.25">
      <c r="E138" s="96"/>
      <c r="F138" s="96"/>
      <c r="G138" s="96"/>
      <c r="H138" s="96"/>
      <c r="I138" s="96"/>
      <c r="J138" s="96"/>
      <c r="K138" s="96"/>
      <c r="L138" s="96"/>
      <c r="M138" s="96"/>
      <c r="N138" s="96"/>
      <c r="O138" s="96"/>
      <c r="P138" s="96"/>
      <c r="Q138" s="96"/>
    </row>
    <row r="139" spans="5:17" x14ac:dyDescent="0.25">
      <c r="E139" s="96"/>
      <c r="F139" s="96"/>
      <c r="G139" s="96"/>
      <c r="H139" s="96"/>
      <c r="I139" s="96"/>
      <c r="J139" s="96"/>
      <c r="K139" s="96"/>
      <c r="L139" s="96"/>
      <c r="M139" s="96"/>
      <c r="N139" s="96"/>
      <c r="O139" s="96"/>
      <c r="P139" s="96"/>
      <c r="Q139" s="96"/>
    </row>
    <row r="140" spans="5:17" x14ac:dyDescent="0.25">
      <c r="E140" s="96"/>
      <c r="F140" s="96"/>
      <c r="G140" s="96"/>
      <c r="H140" s="96"/>
      <c r="I140" s="96"/>
      <c r="J140" s="96"/>
      <c r="K140" s="96"/>
      <c r="L140" s="96"/>
      <c r="M140" s="96"/>
      <c r="N140" s="96"/>
      <c r="O140" s="96"/>
      <c r="P140" s="96"/>
      <c r="Q140" s="96"/>
    </row>
    <row r="141" spans="5:17" x14ac:dyDescent="0.25">
      <c r="E141" s="96"/>
      <c r="F141" s="96"/>
      <c r="G141" s="96"/>
      <c r="H141" s="96"/>
      <c r="I141" s="96"/>
      <c r="J141" s="96"/>
      <c r="K141" s="96"/>
      <c r="L141" s="96"/>
      <c r="M141" s="96"/>
      <c r="N141" s="96"/>
      <c r="O141" s="96"/>
      <c r="P141" s="96"/>
      <c r="Q141" s="96"/>
    </row>
    <row r="142" spans="5:17" x14ac:dyDescent="0.25">
      <c r="E142" s="96"/>
      <c r="F142" s="96"/>
      <c r="G142" s="96"/>
      <c r="H142" s="96"/>
      <c r="I142" s="96"/>
      <c r="J142" s="96"/>
      <c r="K142" s="96"/>
      <c r="L142" s="96"/>
      <c r="M142" s="96"/>
      <c r="N142" s="96"/>
      <c r="O142" s="96"/>
      <c r="P142" s="96"/>
      <c r="Q142" s="96"/>
    </row>
    <row r="143" spans="5:17" x14ac:dyDescent="0.25">
      <c r="E143" s="96"/>
      <c r="F143" s="96"/>
      <c r="G143" s="96"/>
      <c r="H143" s="96"/>
      <c r="I143" s="96"/>
      <c r="J143" s="96"/>
      <c r="K143" s="96"/>
      <c r="L143" s="96"/>
      <c r="M143" s="96"/>
      <c r="N143" s="96"/>
      <c r="O143" s="96"/>
      <c r="P143" s="96"/>
      <c r="Q143" s="96"/>
    </row>
    <row r="144" spans="5:17" x14ac:dyDescent="0.25">
      <c r="E144" s="96"/>
      <c r="F144" s="96"/>
      <c r="G144" s="96"/>
      <c r="H144" s="96"/>
      <c r="I144" s="96"/>
      <c r="J144" s="96"/>
      <c r="K144" s="96"/>
      <c r="L144" s="96"/>
      <c r="M144" s="96"/>
      <c r="N144" s="96"/>
      <c r="O144" s="96"/>
      <c r="P144" s="96"/>
      <c r="Q144" s="96"/>
    </row>
    <row r="145" spans="5:17" x14ac:dyDescent="0.25">
      <c r="E145" s="96"/>
      <c r="F145" s="96"/>
      <c r="G145" s="96"/>
      <c r="H145" s="96"/>
      <c r="I145" s="96"/>
      <c r="J145" s="96"/>
      <c r="K145" s="96"/>
      <c r="L145" s="96"/>
      <c r="M145" s="96"/>
      <c r="N145" s="96"/>
      <c r="O145" s="96"/>
      <c r="P145" s="96"/>
      <c r="Q145" s="96"/>
    </row>
    <row r="146" spans="5:17" x14ac:dyDescent="0.25">
      <c r="E146" s="96"/>
      <c r="F146" s="96"/>
      <c r="G146" s="96"/>
      <c r="H146" s="96"/>
      <c r="I146" s="96"/>
      <c r="J146" s="96"/>
      <c r="K146" s="96"/>
      <c r="L146" s="96"/>
      <c r="M146" s="96"/>
      <c r="N146" s="96"/>
      <c r="O146" s="96"/>
      <c r="P146" s="96"/>
      <c r="Q146" s="96"/>
    </row>
    <row r="147" spans="5:17" x14ac:dyDescent="0.25">
      <c r="E147" s="96"/>
      <c r="F147" s="96"/>
      <c r="G147" s="96"/>
      <c r="H147" s="96"/>
      <c r="I147" s="96"/>
      <c r="J147" s="96"/>
      <c r="K147" s="96"/>
      <c r="L147" s="96"/>
      <c r="M147" s="96"/>
      <c r="N147" s="96"/>
      <c r="O147" s="96"/>
      <c r="P147" s="96"/>
      <c r="Q147" s="96"/>
    </row>
    <row r="148" spans="5:17" x14ac:dyDescent="0.25">
      <c r="E148" s="96"/>
      <c r="F148" s="96"/>
      <c r="G148" s="96"/>
      <c r="H148" s="96"/>
      <c r="I148" s="96"/>
      <c r="J148" s="96"/>
      <c r="K148" s="96"/>
      <c r="L148" s="96"/>
      <c r="M148" s="96"/>
      <c r="N148" s="96"/>
      <c r="O148" s="96"/>
      <c r="P148" s="96"/>
      <c r="Q148" s="96"/>
    </row>
    <row r="149" spans="5:17" x14ac:dyDescent="0.25">
      <c r="E149" s="96"/>
      <c r="F149" s="96"/>
      <c r="G149" s="96"/>
      <c r="H149" s="96"/>
      <c r="I149" s="96"/>
      <c r="J149" s="96"/>
      <c r="K149" s="96"/>
      <c r="L149" s="96"/>
      <c r="M149" s="96"/>
      <c r="N149" s="96"/>
      <c r="O149" s="96"/>
      <c r="P149" s="96"/>
      <c r="Q149" s="96"/>
    </row>
    <row r="150" spans="5:17" x14ac:dyDescent="0.25">
      <c r="E150" s="96"/>
      <c r="F150" s="96"/>
      <c r="G150" s="96"/>
      <c r="H150" s="96"/>
      <c r="I150" s="96"/>
      <c r="J150" s="96"/>
      <c r="K150" s="96"/>
      <c r="L150" s="96"/>
      <c r="M150" s="96"/>
      <c r="N150" s="96"/>
      <c r="O150" s="96"/>
      <c r="P150" s="96"/>
      <c r="Q150" s="96"/>
    </row>
    <row r="151" spans="5:17" x14ac:dyDescent="0.25">
      <c r="E151" s="96"/>
      <c r="F151" s="96"/>
      <c r="G151" s="96"/>
      <c r="H151" s="96"/>
      <c r="I151" s="96"/>
      <c r="J151" s="96"/>
      <c r="K151" s="96"/>
      <c r="L151" s="96"/>
      <c r="M151" s="96"/>
      <c r="N151" s="96"/>
      <c r="O151" s="96"/>
      <c r="P151" s="96"/>
      <c r="Q151" s="96"/>
    </row>
    <row r="152" spans="5:17" x14ac:dyDescent="0.25">
      <c r="E152" s="96"/>
      <c r="F152" s="96"/>
      <c r="G152" s="96"/>
      <c r="H152" s="96"/>
      <c r="I152" s="96"/>
      <c r="J152" s="96"/>
      <c r="K152" s="96"/>
      <c r="L152" s="96"/>
      <c r="M152" s="96"/>
      <c r="N152" s="96"/>
      <c r="O152" s="96"/>
      <c r="P152" s="96"/>
      <c r="Q152" s="96"/>
    </row>
    <row r="153" spans="5:17" x14ac:dyDescent="0.25">
      <c r="E153" s="96"/>
      <c r="F153" s="96"/>
      <c r="G153" s="96"/>
      <c r="H153" s="96"/>
      <c r="I153" s="96"/>
      <c r="J153" s="96"/>
      <c r="K153" s="96"/>
      <c r="L153" s="96"/>
      <c r="M153" s="96"/>
      <c r="N153" s="96"/>
      <c r="O153" s="96"/>
      <c r="P153" s="96"/>
      <c r="Q153" s="96"/>
    </row>
    <row r="154" spans="5:17" x14ac:dyDescent="0.25">
      <c r="E154" s="96"/>
      <c r="F154" s="96"/>
      <c r="G154" s="96"/>
      <c r="H154" s="96"/>
      <c r="I154" s="96"/>
      <c r="J154" s="96"/>
      <c r="K154" s="96"/>
      <c r="L154" s="96"/>
      <c r="M154" s="96"/>
      <c r="N154" s="96"/>
      <c r="O154" s="96"/>
      <c r="P154" s="96"/>
      <c r="Q154" s="96"/>
    </row>
    <row r="155" spans="5:17" x14ac:dyDescent="0.25">
      <c r="E155" s="96"/>
      <c r="F155" s="96"/>
      <c r="G155" s="96"/>
      <c r="H155" s="96"/>
      <c r="I155" s="96"/>
      <c r="J155" s="96"/>
      <c r="K155" s="96"/>
      <c r="L155" s="96"/>
      <c r="M155" s="96"/>
      <c r="N155" s="96"/>
      <c r="O155" s="96"/>
      <c r="P155" s="96"/>
      <c r="Q155" s="96"/>
    </row>
    <row r="156" spans="5:17" x14ac:dyDescent="0.25">
      <c r="E156" s="96"/>
      <c r="F156" s="96"/>
      <c r="G156" s="96"/>
      <c r="H156" s="96"/>
      <c r="I156" s="96"/>
      <c r="J156" s="96"/>
      <c r="K156" s="96"/>
      <c r="L156" s="96"/>
      <c r="M156" s="96"/>
      <c r="N156" s="96"/>
      <c r="O156" s="96"/>
      <c r="P156" s="96"/>
      <c r="Q156" s="96"/>
    </row>
    <row r="157" spans="5:17" x14ac:dyDescent="0.25">
      <c r="E157" s="96"/>
      <c r="F157" s="96"/>
      <c r="G157" s="96"/>
      <c r="H157" s="96"/>
      <c r="I157" s="96"/>
      <c r="J157" s="96"/>
      <c r="K157" s="96"/>
      <c r="L157" s="96"/>
      <c r="M157" s="96"/>
      <c r="N157" s="96"/>
      <c r="O157" s="96"/>
      <c r="P157" s="96"/>
      <c r="Q157" s="96"/>
    </row>
    <row r="158" spans="5:17" x14ac:dyDescent="0.25">
      <c r="E158" s="96"/>
      <c r="F158" s="96"/>
      <c r="G158" s="96"/>
      <c r="H158" s="96"/>
      <c r="I158" s="96"/>
      <c r="J158" s="96"/>
      <c r="K158" s="96"/>
      <c r="L158" s="96"/>
      <c r="M158" s="96"/>
      <c r="N158" s="96"/>
      <c r="O158" s="96"/>
      <c r="P158" s="96"/>
      <c r="Q158" s="96"/>
    </row>
    <row r="159" spans="5:17" x14ac:dyDescent="0.25">
      <c r="E159" s="96"/>
      <c r="F159" s="96"/>
      <c r="G159" s="96"/>
      <c r="H159" s="96"/>
      <c r="I159" s="96"/>
      <c r="J159" s="96"/>
      <c r="K159" s="96"/>
      <c r="L159" s="96"/>
      <c r="M159" s="96"/>
      <c r="N159" s="96"/>
      <c r="O159" s="96"/>
      <c r="P159" s="96"/>
      <c r="Q159" s="96"/>
    </row>
    <row r="160" spans="5:17" x14ac:dyDescent="0.25">
      <c r="E160" s="96"/>
      <c r="F160" s="96"/>
      <c r="G160" s="96"/>
      <c r="H160" s="96"/>
      <c r="I160" s="96"/>
      <c r="J160" s="96"/>
      <c r="K160" s="96"/>
      <c r="L160" s="96"/>
      <c r="M160" s="96"/>
      <c r="N160" s="96"/>
      <c r="O160" s="96"/>
      <c r="P160" s="96"/>
      <c r="Q160" s="96"/>
    </row>
    <row r="161" spans="5:17" x14ac:dyDescent="0.25">
      <c r="E161" s="96"/>
      <c r="F161" s="96"/>
      <c r="G161" s="96"/>
      <c r="H161" s="96"/>
      <c r="I161" s="96"/>
      <c r="J161" s="96"/>
      <c r="K161" s="96"/>
      <c r="L161" s="96"/>
      <c r="M161" s="96"/>
      <c r="N161" s="96"/>
      <c r="O161" s="96"/>
      <c r="P161" s="96"/>
      <c r="Q161" s="96"/>
    </row>
    <row r="162" spans="5:17" x14ac:dyDescent="0.25">
      <c r="E162" s="96"/>
      <c r="F162" s="96"/>
      <c r="G162" s="96"/>
      <c r="H162" s="96"/>
      <c r="I162" s="96"/>
      <c r="J162" s="96"/>
      <c r="K162" s="96"/>
      <c r="L162" s="96"/>
      <c r="M162" s="96"/>
      <c r="N162" s="96"/>
      <c r="O162" s="96"/>
      <c r="P162" s="96"/>
      <c r="Q162" s="96"/>
    </row>
    <row r="163" spans="5:17" x14ac:dyDescent="0.25">
      <c r="E163" s="96"/>
      <c r="F163" s="96"/>
      <c r="G163" s="96"/>
      <c r="H163" s="96"/>
      <c r="I163" s="96"/>
      <c r="J163" s="96"/>
      <c r="K163" s="96"/>
      <c r="L163" s="96"/>
      <c r="M163" s="96"/>
      <c r="N163" s="96"/>
      <c r="O163" s="96"/>
      <c r="P163" s="96"/>
      <c r="Q163" s="96"/>
    </row>
    <row r="164" spans="5:17" x14ac:dyDescent="0.25">
      <c r="E164" s="96"/>
      <c r="F164" s="96"/>
      <c r="G164" s="96"/>
      <c r="H164" s="96"/>
      <c r="I164" s="96"/>
      <c r="J164" s="96"/>
      <c r="K164" s="96"/>
      <c r="L164" s="96"/>
      <c r="M164" s="96"/>
      <c r="N164" s="96"/>
      <c r="O164" s="96"/>
      <c r="P164" s="96"/>
      <c r="Q164" s="96"/>
    </row>
    <row r="165" spans="5:17" x14ac:dyDescent="0.25">
      <c r="E165" s="96"/>
      <c r="F165" s="96"/>
      <c r="G165" s="96"/>
      <c r="H165" s="96"/>
      <c r="I165" s="96"/>
      <c r="J165" s="96"/>
      <c r="K165" s="96"/>
      <c r="L165" s="96"/>
      <c r="M165" s="96"/>
      <c r="N165" s="96"/>
      <c r="O165" s="96"/>
      <c r="P165" s="96"/>
      <c r="Q165" s="96"/>
    </row>
    <row r="166" spans="5:17" x14ac:dyDescent="0.25">
      <c r="E166" s="96"/>
      <c r="F166" s="96"/>
      <c r="G166" s="96"/>
      <c r="H166" s="96"/>
      <c r="I166" s="96"/>
      <c r="J166" s="96"/>
      <c r="K166" s="96"/>
      <c r="L166" s="96"/>
      <c r="M166" s="96"/>
      <c r="N166" s="96"/>
      <c r="O166" s="96"/>
      <c r="P166" s="96"/>
      <c r="Q166" s="96"/>
    </row>
  </sheetData>
  <mergeCells count="6">
    <mergeCell ref="A59:C59"/>
    <mergeCell ref="B10:D10"/>
    <mergeCell ref="C5:D5"/>
    <mergeCell ref="C6:D6"/>
    <mergeCell ref="C7:D7"/>
    <mergeCell ref="A9:D9"/>
  </mergeCells>
  <phoneticPr fontId="2" type="noConversion"/>
  <pageMargins left="0.75" right="0.25" top="0.4" bottom="0.38" header="0.17" footer="0.17"/>
  <pageSetup scale="95" fitToHeight="2" orientation="portrait" r:id="rId1"/>
  <headerFooter alignWithMargins="0">
    <oddHeader>&amp;R&amp;"Times New Roman,Regular"&amp;12Page 15.&amp;P</oddHeader>
    <oddFooter xml:space="preserve">&amp;C&amp;F  \ &amp;A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0000"/>
  </sheetPr>
  <dimension ref="A1:BR69"/>
  <sheetViews>
    <sheetView workbookViewId="0">
      <selection activeCell="A20" sqref="A20"/>
    </sheetView>
  </sheetViews>
  <sheetFormatPr defaultRowHeight="12.75" x14ac:dyDescent="0.2"/>
  <cols>
    <col min="1" max="1" width="7.140625" style="70" customWidth="1"/>
    <col min="2" max="2" width="22.42578125" style="70" customWidth="1"/>
    <col min="3" max="3" width="13" style="70" customWidth="1"/>
    <col min="4" max="4" width="12.140625" style="70" customWidth="1"/>
    <col min="5" max="5" width="10.28515625" style="70" customWidth="1"/>
    <col min="6" max="6" width="13.5703125" style="70" customWidth="1"/>
    <col min="7" max="7" width="9" style="70" customWidth="1"/>
    <col min="8" max="16384" width="9.140625" style="70"/>
  </cols>
  <sheetData>
    <row r="1" spans="1:70" ht="19.5" customHeight="1" x14ac:dyDescent="0.3">
      <c r="A1" s="50" t="s">
        <v>1036</v>
      </c>
      <c r="B1" s="142"/>
      <c r="C1" s="142"/>
      <c r="D1" s="142"/>
      <c r="E1" s="142"/>
      <c r="F1" s="142"/>
      <c r="G1" s="83"/>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2"/>
      <c r="BM1" s="142"/>
      <c r="BN1" s="142"/>
      <c r="BO1" s="142"/>
      <c r="BP1" s="142"/>
      <c r="BQ1" s="142"/>
      <c r="BR1" s="142"/>
    </row>
    <row r="2" spans="1:70" ht="19.5" customHeight="1" x14ac:dyDescent="0.3">
      <c r="A2" s="50" t="s">
        <v>805</v>
      </c>
      <c r="B2" s="142"/>
      <c r="C2" s="142"/>
      <c r="D2" s="142"/>
      <c r="E2" s="142"/>
      <c r="F2" s="142"/>
      <c r="G2" s="83" t="s">
        <v>145</v>
      </c>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row>
    <row r="3" spans="1:70" ht="19.5" customHeight="1" x14ac:dyDescent="0.3">
      <c r="A3" s="50"/>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row>
    <row r="4" spans="1:70" ht="19.5" customHeight="1" x14ac:dyDescent="0.3">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row>
    <row r="5" spans="1:70" ht="20.25" x14ac:dyDescent="0.3">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row>
    <row r="6" spans="1:70" ht="20.25" x14ac:dyDescent="0.3">
      <c r="A6" s="142"/>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row>
    <row r="7" spans="1:70" ht="20.25" x14ac:dyDescent="0.3">
      <c r="A7" s="142"/>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row>
    <row r="8" spans="1:70" ht="20.25" x14ac:dyDescent="0.3">
      <c r="A8" s="142"/>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row>
    <row r="9" spans="1:70" ht="20.25" x14ac:dyDescent="0.3">
      <c r="A9" s="142"/>
      <c r="B9" s="142"/>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row>
    <row r="10" spans="1:70" ht="20.25" x14ac:dyDescent="0.3">
      <c r="A10" s="142"/>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row>
    <row r="11" spans="1:70" ht="20.25" x14ac:dyDescent="0.3">
      <c r="A11" s="142"/>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row>
    <row r="12" spans="1:70" ht="20.25" x14ac:dyDescent="0.3">
      <c r="A12" s="142"/>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row>
    <row r="13" spans="1:70" ht="20.25" x14ac:dyDescent="0.3">
      <c r="A13" s="782" t="s">
        <v>542</v>
      </c>
      <c r="B13" s="782"/>
      <c r="C13" s="782"/>
      <c r="D13" s="782"/>
      <c r="E13" s="782"/>
      <c r="F13" s="782"/>
      <c r="G13" s="78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row>
    <row r="14" spans="1:70" ht="20.25" x14ac:dyDescent="0.3">
      <c r="A14" s="142"/>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row>
    <row r="15" spans="1:70" ht="20.25" x14ac:dyDescent="0.3">
      <c r="A15" s="142"/>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row>
    <row r="16" spans="1:70" ht="20.25" x14ac:dyDescent="0.3">
      <c r="A16" s="142"/>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row>
    <row r="17" spans="1:70" ht="20.25" x14ac:dyDescent="0.3">
      <c r="A17" s="142"/>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row>
    <row r="18" spans="1:70" ht="20.25" x14ac:dyDescent="0.3">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row>
    <row r="19" spans="1:70" ht="20.25" x14ac:dyDescent="0.3">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row>
    <row r="20" spans="1:70" ht="20.25" x14ac:dyDescent="0.3">
      <c r="A20" s="142"/>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row>
    <row r="21" spans="1:70" ht="20.25" x14ac:dyDescent="0.3">
      <c r="A21" s="142"/>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row>
    <row r="22" spans="1:70" ht="20.25" x14ac:dyDescent="0.3">
      <c r="A22" s="142"/>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row>
    <row r="23" spans="1:70" ht="20.25" x14ac:dyDescent="0.3">
      <c r="A23" s="142"/>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row>
    <row r="24" spans="1:70" ht="20.25" x14ac:dyDescent="0.3">
      <c r="A24" s="142"/>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row>
    <row r="25" spans="1:70" ht="20.25" x14ac:dyDescent="0.3">
      <c r="A25" s="142"/>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row>
    <row r="26" spans="1:70" ht="20.25" x14ac:dyDescent="0.3">
      <c r="A26" s="142"/>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row>
    <row r="27" spans="1:70" ht="20.25" x14ac:dyDescent="0.3">
      <c r="A27" s="142"/>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row>
    <row r="28" spans="1:70" ht="20.25" x14ac:dyDescent="0.3">
      <c r="A28" s="142"/>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row>
    <row r="29" spans="1:70" ht="20.25" x14ac:dyDescent="0.3">
      <c r="A29" s="142"/>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row>
    <row r="30" spans="1:70" ht="20.25" x14ac:dyDescent="0.3">
      <c r="A30" s="142"/>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row>
    <row r="31" spans="1:70" ht="20.25" x14ac:dyDescent="0.3">
      <c r="A31" s="142"/>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row>
    <row r="32" spans="1:70" ht="20.25" x14ac:dyDescent="0.3">
      <c r="A32" s="142"/>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row>
    <row r="33" spans="1:70" ht="20.25" x14ac:dyDescent="0.3">
      <c r="A33" s="142"/>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row>
    <row r="34" spans="1:70" ht="20.25" x14ac:dyDescent="0.3">
      <c r="A34" s="142"/>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row>
    <row r="35" spans="1:70" ht="20.25" x14ac:dyDescent="0.3">
      <c r="A35" s="142"/>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row>
    <row r="36" spans="1:70" ht="20.25" x14ac:dyDescent="0.3">
      <c r="A36" s="142"/>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row>
    <row r="37" spans="1:70" ht="20.25" x14ac:dyDescent="0.3">
      <c r="A37" s="142"/>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row>
    <row r="38" spans="1:70" ht="20.25" x14ac:dyDescent="0.3">
      <c r="A38" s="142"/>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row>
    <row r="39" spans="1:70" ht="20.25" x14ac:dyDescent="0.3">
      <c r="A39" s="142"/>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row>
    <row r="40" spans="1:70" ht="20.25" x14ac:dyDescent="0.3">
      <c r="A40" s="142"/>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row>
    <row r="41" spans="1:70" ht="20.25" x14ac:dyDescent="0.3">
      <c r="A41" s="142"/>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row>
    <row r="42" spans="1:70" ht="20.25" x14ac:dyDescent="0.3">
      <c r="A42" s="142"/>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row>
    <row r="43" spans="1:70" ht="20.25" x14ac:dyDescent="0.3">
      <c r="A43" s="142"/>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row>
    <row r="44" spans="1:70" ht="20.25" x14ac:dyDescent="0.3">
      <c r="A44" s="142"/>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row>
    <row r="45" spans="1:70" ht="20.25" x14ac:dyDescent="0.3">
      <c r="A45" s="142"/>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row>
    <row r="46" spans="1:70" ht="20.25" x14ac:dyDescent="0.3">
      <c r="A46" s="142"/>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row>
    <row r="47" spans="1:70" ht="20.25" x14ac:dyDescent="0.3">
      <c r="A47" s="142"/>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row>
    <row r="48" spans="1:70" ht="20.25" x14ac:dyDescent="0.3">
      <c r="A48" s="142"/>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row>
    <row r="49" spans="1:70" ht="20.25" x14ac:dyDescent="0.3">
      <c r="A49" s="142"/>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row>
    <row r="50" spans="1:70" ht="20.25" x14ac:dyDescent="0.3">
      <c r="A50" s="142"/>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row>
    <row r="51" spans="1:70" ht="20.25" x14ac:dyDescent="0.3">
      <c r="A51" s="142"/>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row>
    <row r="52" spans="1:70" ht="20.25" x14ac:dyDescent="0.3">
      <c r="A52" s="142"/>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row>
    <row r="53" spans="1:70" ht="20.25" x14ac:dyDescent="0.3">
      <c r="A53" s="142"/>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row>
    <row r="54" spans="1:70" ht="20.25" x14ac:dyDescent="0.3">
      <c r="A54" s="142"/>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row>
    <row r="55" spans="1:70" ht="20.25" x14ac:dyDescent="0.3">
      <c r="A55" s="142"/>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row>
    <row r="56" spans="1:70" ht="20.25" x14ac:dyDescent="0.3">
      <c r="A56" s="142"/>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row>
    <row r="57" spans="1:70" ht="20.25" x14ac:dyDescent="0.3">
      <c r="A57" s="142"/>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row>
    <row r="58" spans="1:70" ht="20.25" x14ac:dyDescent="0.3">
      <c r="A58" s="142"/>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row>
    <row r="59" spans="1:70" ht="20.25" x14ac:dyDescent="0.3">
      <c r="A59" s="142"/>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row>
    <row r="60" spans="1:70" ht="20.25" x14ac:dyDescent="0.3">
      <c r="A60" s="142"/>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row>
    <row r="61" spans="1:70" ht="20.25" x14ac:dyDescent="0.3">
      <c r="A61" s="142"/>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row>
    <row r="62" spans="1:70" ht="20.25" x14ac:dyDescent="0.3">
      <c r="A62" s="142"/>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row>
    <row r="63" spans="1:70" ht="20.25" x14ac:dyDescent="0.3">
      <c r="A63" s="142"/>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row>
    <row r="64" spans="1:70" ht="20.25" x14ac:dyDescent="0.3">
      <c r="A64" s="142"/>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row>
    <row r="65" spans="1:70" ht="20.25" x14ac:dyDescent="0.3">
      <c r="A65" s="142"/>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row>
    <row r="66" spans="1:70" ht="20.25" x14ac:dyDescent="0.3">
      <c r="A66" s="142"/>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row>
    <row r="67" spans="1:70" ht="20.25" x14ac:dyDescent="0.3">
      <c r="A67" s="142"/>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row>
    <row r="68" spans="1:70" ht="20.25" x14ac:dyDescent="0.3">
      <c r="A68" s="142"/>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row>
    <row r="69" spans="1:70" ht="20.25" x14ac:dyDescent="0.3">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row>
  </sheetData>
  <mergeCells count="1">
    <mergeCell ref="A13:G13"/>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0000"/>
  </sheetPr>
  <dimension ref="A1:BL68"/>
  <sheetViews>
    <sheetView workbookViewId="0">
      <selection activeCell="A20" sqref="A20"/>
    </sheetView>
  </sheetViews>
  <sheetFormatPr defaultRowHeight="12.75" x14ac:dyDescent="0.2"/>
  <cols>
    <col min="1" max="1" width="7.140625" style="70" customWidth="1"/>
    <col min="2" max="2" width="22.42578125" style="70" customWidth="1"/>
    <col min="3" max="3" width="13" style="70" customWidth="1"/>
    <col min="4" max="4" width="12.140625" style="70" customWidth="1"/>
    <col min="5" max="5" width="10.28515625" style="70" customWidth="1"/>
    <col min="6" max="6" width="13.5703125" style="70" customWidth="1"/>
    <col min="7" max="7" width="9" style="70" customWidth="1"/>
    <col min="8" max="16384" width="9.140625" style="70"/>
  </cols>
  <sheetData>
    <row r="1" spans="1:64" ht="19.5" customHeight="1" x14ac:dyDescent="0.3">
      <c r="A1" s="50" t="s">
        <v>1036</v>
      </c>
      <c r="B1" s="142"/>
      <c r="C1" s="142"/>
      <c r="D1" s="142"/>
      <c r="E1" s="142"/>
      <c r="F1" s="142"/>
      <c r="G1" s="83"/>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2"/>
    </row>
    <row r="2" spans="1:64" ht="19.5" customHeight="1" x14ac:dyDescent="0.3">
      <c r="A2" s="50" t="s">
        <v>805</v>
      </c>
      <c r="B2" s="142"/>
      <c r="C2" s="142"/>
      <c r="D2" s="142"/>
      <c r="E2" s="142"/>
      <c r="F2" s="142"/>
      <c r="G2" s="83" t="s">
        <v>1078</v>
      </c>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row>
    <row r="3" spans="1:64" ht="19.5" customHeight="1" x14ac:dyDescent="0.3">
      <c r="A3" s="50"/>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row>
    <row r="4" spans="1:64" ht="19.5" customHeight="1" x14ac:dyDescent="0.3">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row>
    <row r="5" spans="1:64" ht="20.25" x14ac:dyDescent="0.3">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row>
    <row r="6" spans="1:64" ht="20.25" x14ac:dyDescent="0.3">
      <c r="A6" s="142"/>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row>
    <row r="7" spans="1:64" ht="20.25" x14ac:dyDescent="0.3">
      <c r="A7" s="142"/>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row>
    <row r="8" spans="1:64" ht="20.25" x14ac:dyDescent="0.3">
      <c r="A8" s="142"/>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row>
    <row r="9" spans="1:64" ht="20.25" x14ac:dyDescent="0.3">
      <c r="A9" s="142"/>
      <c r="B9" s="142"/>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row>
    <row r="10" spans="1:64" ht="20.25" x14ac:dyDescent="0.3">
      <c r="A10" s="142"/>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row>
    <row r="11" spans="1:64" ht="20.25" x14ac:dyDescent="0.3">
      <c r="A11" s="142"/>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row>
    <row r="12" spans="1:64" ht="20.25" x14ac:dyDescent="0.3">
      <c r="A12" s="142"/>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row>
    <row r="13" spans="1:64" ht="20.25" x14ac:dyDescent="0.3">
      <c r="A13" s="782" t="s">
        <v>542</v>
      </c>
      <c r="B13" s="782"/>
      <c r="C13" s="782"/>
      <c r="D13" s="782"/>
      <c r="E13" s="782"/>
      <c r="F13" s="782"/>
      <c r="G13" s="78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row>
    <row r="14" spans="1:64" ht="20.25" x14ac:dyDescent="0.3">
      <c r="A14" s="142"/>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row>
    <row r="15" spans="1:64" ht="20.25" x14ac:dyDescent="0.3">
      <c r="A15" s="142"/>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row>
    <row r="16" spans="1:64" ht="20.25" x14ac:dyDescent="0.3">
      <c r="A16" s="142"/>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row>
    <row r="17" spans="1:64" ht="20.25" x14ac:dyDescent="0.3">
      <c r="A17" s="142"/>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row>
    <row r="18" spans="1:64" ht="20.25" x14ac:dyDescent="0.3">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row>
    <row r="19" spans="1:64" ht="20.25" x14ac:dyDescent="0.3">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row>
    <row r="20" spans="1:64" ht="20.25" x14ac:dyDescent="0.3">
      <c r="A20" s="142"/>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row>
    <row r="21" spans="1:64" ht="20.25" x14ac:dyDescent="0.3">
      <c r="A21" s="142"/>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row>
    <row r="22" spans="1:64" ht="20.25" x14ac:dyDescent="0.3">
      <c r="A22" s="142"/>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row>
    <row r="23" spans="1:64" ht="20.25" x14ac:dyDescent="0.3">
      <c r="A23" s="142"/>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row>
    <row r="24" spans="1:64" ht="20.25" x14ac:dyDescent="0.3">
      <c r="A24" s="142"/>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row>
    <row r="25" spans="1:64" ht="20.25" x14ac:dyDescent="0.3">
      <c r="A25" s="142"/>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row>
    <row r="26" spans="1:64" ht="20.25" x14ac:dyDescent="0.3">
      <c r="A26" s="142"/>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row>
    <row r="27" spans="1:64" ht="20.25" x14ac:dyDescent="0.3">
      <c r="A27" s="142"/>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row>
    <row r="28" spans="1:64" ht="20.25" x14ac:dyDescent="0.3">
      <c r="A28" s="142"/>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row>
    <row r="29" spans="1:64" ht="20.25" x14ac:dyDescent="0.3">
      <c r="A29" s="142"/>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row>
    <row r="30" spans="1:64" ht="20.25" x14ac:dyDescent="0.3">
      <c r="A30" s="142"/>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row>
    <row r="31" spans="1:64" ht="20.25" x14ac:dyDescent="0.3">
      <c r="A31" s="142"/>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row>
    <row r="32" spans="1:64" ht="20.25" x14ac:dyDescent="0.3">
      <c r="A32" s="142"/>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row>
    <row r="33" spans="1:64" ht="20.25" x14ac:dyDescent="0.3">
      <c r="A33" s="142"/>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row>
    <row r="34" spans="1:64" ht="20.25" x14ac:dyDescent="0.3">
      <c r="A34" s="142"/>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row>
    <row r="35" spans="1:64" ht="20.25" x14ac:dyDescent="0.3">
      <c r="A35" s="142"/>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row>
    <row r="36" spans="1:64" ht="20.25" x14ac:dyDescent="0.3">
      <c r="A36" s="142"/>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row>
    <row r="37" spans="1:64" ht="20.25" x14ac:dyDescent="0.3">
      <c r="A37" s="142"/>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row>
    <row r="38" spans="1:64" ht="20.25" x14ac:dyDescent="0.3">
      <c r="A38" s="142"/>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row>
    <row r="39" spans="1:64" ht="20.25" x14ac:dyDescent="0.3">
      <c r="A39" s="142"/>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row>
    <row r="40" spans="1:64" ht="20.25" x14ac:dyDescent="0.3">
      <c r="A40" s="142"/>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row>
    <row r="41" spans="1:64" ht="20.25" x14ac:dyDescent="0.3">
      <c r="A41" s="142"/>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row>
    <row r="42" spans="1:64" ht="20.25" x14ac:dyDescent="0.3">
      <c r="A42" s="142"/>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row>
    <row r="43" spans="1:64" ht="20.25" x14ac:dyDescent="0.3">
      <c r="A43" s="142"/>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row>
    <row r="44" spans="1:64" ht="20.25" x14ac:dyDescent="0.3">
      <c r="A44" s="142"/>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row>
    <row r="45" spans="1:64" ht="20.25" x14ac:dyDescent="0.3">
      <c r="A45" s="142"/>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row>
    <row r="46" spans="1:64" ht="20.25" x14ac:dyDescent="0.3">
      <c r="A46" s="142"/>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row>
    <row r="47" spans="1:64" ht="20.25" x14ac:dyDescent="0.3">
      <c r="A47" s="142"/>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row>
    <row r="48" spans="1:64" ht="20.25" x14ac:dyDescent="0.3">
      <c r="A48" s="142"/>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row>
    <row r="49" spans="1:64" ht="20.25" x14ac:dyDescent="0.3">
      <c r="A49" s="142"/>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row>
    <row r="50" spans="1:64" ht="20.25" x14ac:dyDescent="0.3">
      <c r="A50" s="142"/>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row>
    <row r="51" spans="1:64" ht="20.25" x14ac:dyDescent="0.3">
      <c r="A51" s="142"/>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row>
    <row r="52" spans="1:64" ht="20.25" x14ac:dyDescent="0.3">
      <c r="A52" s="142"/>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row>
    <row r="53" spans="1:64" ht="20.25" x14ac:dyDescent="0.3">
      <c r="A53" s="142"/>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row>
    <row r="54" spans="1:64" ht="20.25" x14ac:dyDescent="0.3">
      <c r="A54" s="142"/>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row>
    <row r="55" spans="1:64" ht="20.25" x14ac:dyDescent="0.3">
      <c r="A55" s="142"/>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row>
    <row r="56" spans="1:64" ht="20.25" x14ac:dyDescent="0.3">
      <c r="A56" s="142"/>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row>
    <row r="57" spans="1:64" ht="20.25" x14ac:dyDescent="0.3">
      <c r="A57" s="142"/>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row>
    <row r="58" spans="1:64" ht="20.25" x14ac:dyDescent="0.3">
      <c r="A58" s="142"/>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row>
    <row r="59" spans="1:64" ht="20.25" x14ac:dyDescent="0.3">
      <c r="A59" s="142"/>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row>
    <row r="60" spans="1:64" ht="20.25" x14ac:dyDescent="0.3">
      <c r="A60" s="142"/>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row>
    <row r="61" spans="1:64" ht="20.25" x14ac:dyDescent="0.3">
      <c r="A61" s="142"/>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row>
    <row r="62" spans="1:64" ht="20.25" x14ac:dyDescent="0.3">
      <c r="A62" s="142"/>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row>
    <row r="63" spans="1:64" ht="20.25" x14ac:dyDescent="0.3">
      <c r="A63" s="142"/>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row>
    <row r="64" spans="1:64" ht="20.25" x14ac:dyDescent="0.3">
      <c r="A64" s="142"/>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row>
    <row r="65" spans="1:64" ht="20.25" x14ac:dyDescent="0.3">
      <c r="A65" s="142"/>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row>
    <row r="66" spans="1:64" ht="20.25" x14ac:dyDescent="0.3">
      <c r="A66" s="142"/>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row>
    <row r="67" spans="1:64" ht="20.25" x14ac:dyDescent="0.3">
      <c r="A67" s="142"/>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row>
    <row r="68" spans="1:64" ht="20.25" x14ac:dyDescent="0.3">
      <c r="A68" s="142"/>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row>
  </sheetData>
  <mergeCells count="1">
    <mergeCell ref="A13:G13"/>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7" tint="0.39997558519241921"/>
    <pageSetUpPr fitToPage="1"/>
  </sheetPr>
  <dimension ref="A1:AR87"/>
  <sheetViews>
    <sheetView zoomScaleNormal="100" zoomScaleSheetLayoutView="100" workbookViewId="0">
      <selection activeCell="H35" sqref="H35"/>
    </sheetView>
  </sheetViews>
  <sheetFormatPr defaultRowHeight="15.75" customHeight="1" x14ac:dyDescent="0.2"/>
  <cols>
    <col min="1" max="1" width="3.42578125" style="87" customWidth="1"/>
    <col min="2" max="2" width="7.28515625" style="87" customWidth="1"/>
    <col min="3" max="3" width="7.85546875" style="87" customWidth="1"/>
    <col min="4" max="4" width="11.85546875" style="87" customWidth="1"/>
    <col min="5" max="5" width="35.5703125" style="87" customWidth="1"/>
    <col min="6" max="6" width="10.5703125" style="87" customWidth="1"/>
    <col min="7" max="8" width="10.140625" style="87" customWidth="1"/>
    <col min="9" max="9" width="25.7109375" style="87" customWidth="1"/>
    <col min="10" max="10" width="2.7109375" style="87" bestFit="1" customWidth="1"/>
    <col min="11" max="11" width="5.5703125" style="87" customWidth="1"/>
    <col min="12" max="16384" width="9.140625" style="87"/>
  </cols>
  <sheetData>
    <row r="1" spans="1:44" s="266" customFormat="1" ht="15" customHeight="1" x14ac:dyDescent="0.3">
      <c r="A1" s="399"/>
      <c r="B1" s="376" t="s">
        <v>1036</v>
      </c>
      <c r="C1" s="400"/>
      <c r="D1" s="400"/>
      <c r="E1" s="400"/>
      <c r="F1" s="400"/>
      <c r="G1" s="400"/>
      <c r="H1" s="378" t="s">
        <v>859</v>
      </c>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row>
    <row r="2" spans="1:44" s="266" customFormat="1" ht="15" customHeight="1" x14ac:dyDescent="0.3">
      <c r="A2" s="399"/>
      <c r="B2" s="376" t="s">
        <v>805</v>
      </c>
      <c r="C2" s="400"/>
      <c r="D2" s="400"/>
      <c r="E2" s="400"/>
      <c r="F2" s="400"/>
      <c r="G2" s="400"/>
      <c r="H2" s="378" t="s">
        <v>147</v>
      </c>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row>
    <row r="3" spans="1:44" s="266" customFormat="1" ht="15" customHeight="1" x14ac:dyDescent="0.3">
      <c r="A3" s="399"/>
      <c r="B3" s="376" t="s">
        <v>334</v>
      </c>
      <c r="C3" s="400"/>
      <c r="D3" s="400"/>
      <c r="E3" s="400"/>
      <c r="F3" s="400"/>
      <c r="G3" s="400"/>
      <c r="H3" s="39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row>
    <row r="4" spans="1:44" s="266" customFormat="1" ht="15" customHeight="1" x14ac:dyDescent="0.3">
      <c r="A4" s="399"/>
      <c r="B4" s="376" t="s">
        <v>332</v>
      </c>
      <c r="C4" s="400"/>
      <c r="D4" s="400"/>
      <c r="E4" s="400"/>
      <c r="F4" s="400"/>
      <c r="G4" s="400"/>
      <c r="H4" s="39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row>
    <row r="5" spans="1:44" s="266" customFormat="1" ht="15.75" customHeight="1" x14ac:dyDescent="0.25">
      <c r="A5" s="399"/>
      <c r="B5" s="379"/>
      <c r="C5" s="379"/>
      <c r="D5" s="379"/>
      <c r="E5" s="379"/>
      <c r="F5" s="396" t="s">
        <v>221</v>
      </c>
      <c r="G5" s="825">
        <f>'1 Provider Data'!$B$5</f>
        <v>0</v>
      </c>
      <c r="H5" s="827"/>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row>
    <row r="6" spans="1:44" ht="15.75" customHeight="1" x14ac:dyDescent="0.2">
      <c r="A6" s="399"/>
      <c r="B6" s="379"/>
      <c r="C6" s="379"/>
      <c r="D6" s="379"/>
      <c r="E6" s="379"/>
      <c r="F6" s="396" t="s">
        <v>1034</v>
      </c>
      <c r="G6" s="887">
        <f>+'1 Provider Data'!$B$12</f>
        <v>0</v>
      </c>
      <c r="H6" s="887"/>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79"/>
    </row>
    <row r="7" spans="1:44" ht="15.75" customHeight="1" x14ac:dyDescent="0.2">
      <c r="A7" s="399"/>
      <c r="B7" s="379"/>
      <c r="C7" s="379"/>
      <c r="D7" s="379"/>
      <c r="E7" s="379"/>
      <c r="F7" s="396" t="s">
        <v>222</v>
      </c>
      <c r="G7" s="798">
        <f>'1 Provider Data'!$B$7</f>
        <v>41455</v>
      </c>
      <c r="H7" s="798"/>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row>
    <row r="8" spans="1:44" s="89" customFormat="1" ht="15.75" customHeight="1" x14ac:dyDescent="0.2">
      <c r="A8" s="399"/>
      <c r="B8" s="379"/>
      <c r="C8" s="379"/>
      <c r="D8" s="379"/>
      <c r="E8" s="379"/>
      <c r="F8" s="379"/>
      <c r="G8" s="379"/>
      <c r="H8" s="399"/>
      <c r="I8" s="379"/>
      <c r="J8" s="379"/>
      <c r="K8" s="379"/>
      <c r="L8" s="379"/>
      <c r="M8" s="379"/>
      <c r="N8" s="379"/>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c r="AP8" s="379"/>
      <c r="AQ8" s="379"/>
      <c r="AR8" s="379"/>
    </row>
    <row r="9" spans="1:44" s="89" customFormat="1" ht="15.75" customHeight="1" x14ac:dyDescent="0.3">
      <c r="A9" s="399"/>
      <c r="B9" s="881" t="s">
        <v>305</v>
      </c>
      <c r="C9" s="881"/>
      <c r="D9" s="881"/>
      <c r="E9" s="881"/>
      <c r="F9" s="881"/>
      <c r="G9" s="881"/>
      <c r="H9" s="881"/>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c r="AP9" s="379"/>
      <c r="AQ9" s="379"/>
      <c r="AR9" s="379"/>
    </row>
    <row r="10" spans="1:44" s="89" customFormat="1" ht="15.75" customHeight="1" x14ac:dyDescent="0.25">
      <c r="B10" s="880" t="s">
        <v>442</v>
      </c>
      <c r="C10" s="880"/>
      <c r="D10" s="880"/>
      <c r="E10" s="880"/>
      <c r="F10" s="880"/>
      <c r="G10" s="880"/>
      <c r="H10" s="629">
        <f>F28</f>
        <v>0</v>
      </c>
      <c r="I10" s="379"/>
      <c r="J10" s="398">
        <v>1</v>
      </c>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79"/>
      <c r="AN10" s="379"/>
      <c r="AO10" s="379"/>
      <c r="AP10" s="379"/>
      <c r="AQ10" s="379"/>
      <c r="AR10" s="379"/>
    </row>
    <row r="11" spans="1:44" s="89" customFormat="1" ht="15.75" customHeight="1" x14ac:dyDescent="0.25">
      <c r="B11" s="880" t="s">
        <v>265</v>
      </c>
      <c r="C11" s="880"/>
      <c r="D11" s="880"/>
      <c r="E11" s="880"/>
      <c r="F11" s="880"/>
      <c r="G11" s="880"/>
      <c r="H11" s="629">
        <f>G28</f>
        <v>0</v>
      </c>
      <c r="I11" s="379"/>
      <c r="J11" s="398">
        <v>2</v>
      </c>
      <c r="K11" s="379"/>
      <c r="L11" s="379"/>
      <c r="M11" s="379"/>
      <c r="N11" s="379"/>
      <c r="O11" s="379"/>
      <c r="P11" s="379"/>
      <c r="Q11" s="379"/>
      <c r="R11" s="379"/>
      <c r="S11" s="379"/>
      <c r="T11" s="379"/>
      <c r="U11" s="379"/>
      <c r="V11" s="379"/>
      <c r="W11" s="379"/>
      <c r="X11" s="379"/>
      <c r="Y11" s="379"/>
      <c r="Z11" s="379"/>
      <c r="AA11" s="379"/>
      <c r="AB11" s="379"/>
      <c r="AC11" s="379"/>
      <c r="AD11" s="379"/>
      <c r="AE11" s="379"/>
      <c r="AF11" s="379"/>
      <c r="AG11" s="379"/>
      <c r="AH11" s="379"/>
      <c r="AI11" s="379"/>
      <c r="AJ11" s="379"/>
      <c r="AK11" s="379"/>
      <c r="AL11" s="379"/>
      <c r="AM11" s="379"/>
      <c r="AN11" s="379"/>
      <c r="AO11" s="379"/>
      <c r="AP11" s="379"/>
      <c r="AQ11" s="379"/>
      <c r="AR11" s="379"/>
    </row>
    <row r="12" spans="1:44" s="89" customFormat="1" ht="15.75" customHeight="1" x14ac:dyDescent="0.25">
      <c r="B12" s="882" t="s">
        <v>578</v>
      </c>
      <c r="C12" s="882"/>
      <c r="D12" s="882"/>
      <c r="E12" s="882"/>
      <c r="F12" s="882"/>
      <c r="G12" s="882"/>
      <c r="H12" s="629">
        <f>H44</f>
        <v>0</v>
      </c>
      <c r="I12" s="402" t="s">
        <v>546</v>
      </c>
      <c r="J12" s="398">
        <v>3</v>
      </c>
      <c r="K12" s="379"/>
      <c r="L12" s="379"/>
      <c r="M12" s="379"/>
      <c r="N12" s="379"/>
      <c r="O12" s="379"/>
      <c r="P12" s="379"/>
      <c r="Q12" s="379"/>
      <c r="R12" s="379"/>
      <c r="S12" s="379"/>
      <c r="T12" s="379"/>
      <c r="U12" s="379"/>
      <c r="V12" s="379"/>
      <c r="W12" s="379"/>
      <c r="X12" s="379"/>
      <c r="Y12" s="379"/>
      <c r="Z12" s="379"/>
      <c r="AA12" s="379"/>
      <c r="AB12" s="379"/>
      <c r="AC12" s="379"/>
      <c r="AD12" s="379"/>
      <c r="AE12" s="379"/>
      <c r="AF12" s="379"/>
      <c r="AG12" s="379"/>
      <c r="AH12" s="379"/>
      <c r="AI12" s="379"/>
      <c r="AJ12" s="379"/>
      <c r="AK12" s="379"/>
      <c r="AL12" s="379"/>
      <c r="AM12" s="379"/>
      <c r="AN12" s="379"/>
      <c r="AO12" s="379"/>
      <c r="AP12" s="379"/>
      <c r="AQ12" s="379"/>
      <c r="AR12" s="379"/>
    </row>
    <row r="13" spans="1:44" s="89" customFormat="1" ht="15.75" customHeight="1" x14ac:dyDescent="0.25">
      <c r="B13" s="882" t="s">
        <v>579</v>
      </c>
      <c r="C13" s="882"/>
      <c r="D13" s="882"/>
      <c r="E13" s="882"/>
      <c r="F13" s="882"/>
      <c r="G13" s="882"/>
      <c r="H13" s="629">
        <f>'Wkst #3-404(Purch Prof Serv)'!E54+'Wkst #3-404(Purch Prof Serv)'!E55</f>
        <v>0</v>
      </c>
      <c r="I13" s="402" t="s">
        <v>546</v>
      </c>
      <c r="J13" s="398">
        <v>4</v>
      </c>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79"/>
      <c r="AO13" s="379"/>
      <c r="AP13" s="379"/>
      <c r="AQ13" s="379"/>
      <c r="AR13" s="379"/>
    </row>
    <row r="14" spans="1:44" s="89" customFormat="1" ht="15.75" customHeight="1" x14ac:dyDescent="0.25">
      <c r="B14" s="882" t="s">
        <v>1084</v>
      </c>
      <c r="C14" s="882"/>
      <c r="D14" s="882"/>
      <c r="E14" s="882"/>
      <c r="F14" s="882"/>
      <c r="G14" s="882"/>
      <c r="H14" s="629">
        <f>'Wkst #4-407(Suppl &amp; Material)'!E56</f>
        <v>0</v>
      </c>
      <c r="I14" s="402" t="s">
        <v>546</v>
      </c>
      <c r="J14" s="398">
        <v>5</v>
      </c>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c r="AR14" s="379"/>
    </row>
    <row r="15" spans="1:44" s="89" customFormat="1" ht="15.75" customHeight="1" x14ac:dyDescent="0.25">
      <c r="B15" s="882" t="s">
        <v>580</v>
      </c>
      <c r="C15" s="882"/>
      <c r="D15" s="882"/>
      <c r="E15" s="882"/>
      <c r="F15" s="882"/>
      <c r="G15" s="882"/>
      <c r="H15" s="629">
        <f>'Wkst #5-408(Purch Prop Serv)'!E56</f>
        <v>0</v>
      </c>
      <c r="I15" s="402" t="s">
        <v>546</v>
      </c>
      <c r="J15" s="398">
        <v>6</v>
      </c>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79"/>
      <c r="AN15" s="379"/>
      <c r="AO15" s="379"/>
      <c r="AP15" s="379"/>
      <c r="AQ15" s="379"/>
      <c r="AR15" s="379"/>
    </row>
    <row r="16" spans="1:44" s="89" customFormat="1" ht="15.75" customHeight="1" thickBot="1" x14ac:dyDescent="0.3">
      <c r="B16" s="880" t="s">
        <v>785</v>
      </c>
      <c r="C16" s="880"/>
      <c r="D16" s="880"/>
      <c r="E16" s="880"/>
      <c r="F16" s="880"/>
      <c r="G16" s="880"/>
      <c r="H16" s="629">
        <f>SUM(H10:H15)</f>
        <v>0</v>
      </c>
      <c r="I16" s="379"/>
      <c r="J16" s="398">
        <v>7</v>
      </c>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row>
    <row r="17" spans="1:44" s="89" customFormat="1" ht="15.75" customHeight="1" thickBot="1" x14ac:dyDescent="0.3">
      <c r="B17" s="880" t="s">
        <v>801</v>
      </c>
      <c r="C17" s="880"/>
      <c r="D17" s="880"/>
      <c r="E17" s="880"/>
      <c r="F17" s="880"/>
      <c r="G17" s="880"/>
      <c r="H17" s="630"/>
      <c r="I17" s="403" t="s">
        <v>245</v>
      </c>
      <c r="J17" s="398">
        <v>8</v>
      </c>
      <c r="K17" s="379"/>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79"/>
      <c r="AR17" s="379"/>
    </row>
    <row r="18" spans="1:44" s="89" customFormat="1" ht="15.75" customHeight="1" thickBot="1" x14ac:dyDescent="0.3">
      <c r="B18" s="880" t="s">
        <v>1085</v>
      </c>
      <c r="C18" s="880"/>
      <c r="D18" s="880"/>
      <c r="E18" s="880"/>
      <c r="F18" s="880"/>
      <c r="G18" s="880"/>
      <c r="H18" s="629">
        <f>H16*H17</f>
        <v>0</v>
      </c>
      <c r="I18" s="379"/>
      <c r="J18" s="398">
        <v>9</v>
      </c>
      <c r="K18" s="379"/>
      <c r="L18" s="379"/>
      <c r="M18" s="379"/>
      <c r="N18" s="379"/>
      <c r="O18" s="379"/>
      <c r="P18" s="379"/>
      <c r="Q18" s="379"/>
      <c r="R18" s="379"/>
      <c r="S18" s="379"/>
      <c r="T18" s="379"/>
      <c r="U18" s="37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79"/>
      <c r="AR18" s="379"/>
    </row>
    <row r="19" spans="1:44" s="89" customFormat="1" ht="15.75" customHeight="1" thickBot="1" x14ac:dyDescent="0.3">
      <c r="B19" s="880" t="s">
        <v>146</v>
      </c>
      <c r="C19" s="880"/>
      <c r="D19" s="880"/>
      <c r="E19" s="880"/>
      <c r="F19" s="880"/>
      <c r="G19" s="880"/>
      <c r="H19" s="676">
        <f>IF(H18=0,H16,H18)</f>
        <v>0</v>
      </c>
      <c r="I19" s="379"/>
      <c r="J19" s="398">
        <v>10</v>
      </c>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row>
    <row r="20" spans="1:44" s="89" customFormat="1" ht="15.75" customHeight="1" x14ac:dyDescent="0.2">
      <c r="A20" s="379"/>
      <c r="B20" s="379"/>
      <c r="C20" s="379"/>
      <c r="D20" s="399"/>
      <c r="E20" s="399"/>
      <c r="F20" s="399"/>
      <c r="G20" s="399"/>
      <c r="H20" s="39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79"/>
      <c r="AR20" s="379"/>
    </row>
    <row r="21" spans="1:44" s="89" customFormat="1" ht="15.75" customHeight="1" x14ac:dyDescent="0.2">
      <c r="A21" s="379"/>
      <c r="B21" s="379"/>
      <c r="C21" s="379"/>
      <c r="D21" s="379"/>
      <c r="E21" s="379"/>
      <c r="F21" s="379"/>
      <c r="G21" s="379"/>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379"/>
      <c r="AM21" s="379"/>
      <c r="AN21" s="379"/>
      <c r="AO21" s="379"/>
      <c r="AP21" s="379"/>
      <c r="AQ21" s="379"/>
      <c r="AR21" s="379"/>
    </row>
    <row r="22" spans="1:44" s="379" customFormat="1" ht="15.75" customHeight="1" x14ac:dyDescent="0.2"/>
    <row r="23" spans="1:44" ht="16.5" customHeight="1" x14ac:dyDescent="0.2">
      <c r="A23" s="379"/>
      <c r="B23" s="382" t="s">
        <v>845</v>
      </c>
      <c r="C23" s="382" t="s">
        <v>846</v>
      </c>
      <c r="D23" s="382" t="s">
        <v>847</v>
      </c>
      <c r="E23" s="382" t="s">
        <v>848</v>
      </c>
      <c r="F23" s="382" t="s">
        <v>849</v>
      </c>
      <c r="G23" s="382" t="s">
        <v>844</v>
      </c>
      <c r="H23" s="379"/>
      <c r="I23" s="382"/>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P23" s="379"/>
      <c r="AQ23" s="379"/>
      <c r="AR23" s="379"/>
    </row>
    <row r="24" spans="1:44" ht="14.25" customHeight="1" x14ac:dyDescent="0.2">
      <c r="A24" s="379"/>
      <c r="B24" s="889" t="s">
        <v>135</v>
      </c>
      <c r="C24" s="890"/>
      <c r="D24" s="890"/>
      <c r="E24" s="890"/>
      <c r="F24" s="890"/>
      <c r="G24" s="890"/>
      <c r="H24" s="379"/>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79"/>
      <c r="AH24" s="379"/>
      <c r="AI24" s="379"/>
      <c r="AJ24" s="379"/>
      <c r="AK24" s="379"/>
      <c r="AL24" s="379"/>
      <c r="AM24" s="379"/>
      <c r="AN24" s="379"/>
      <c r="AO24" s="379"/>
      <c r="AP24" s="379"/>
      <c r="AQ24" s="379"/>
      <c r="AR24" s="379"/>
    </row>
    <row r="25" spans="1:44" ht="58.5" customHeight="1" x14ac:dyDescent="0.2">
      <c r="A25" s="379"/>
      <c r="C25" s="404"/>
      <c r="D25" s="405" t="s">
        <v>917</v>
      </c>
      <c r="E25" s="405" t="s">
        <v>4</v>
      </c>
      <c r="F25" s="406" t="s">
        <v>442</v>
      </c>
      <c r="G25" s="406" t="s">
        <v>918</v>
      </c>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379"/>
      <c r="AP25" s="379"/>
      <c r="AQ25" s="379"/>
      <c r="AR25" s="379"/>
    </row>
    <row r="26" spans="1:44" ht="26.25" customHeight="1" x14ac:dyDescent="0.2">
      <c r="C26" s="407"/>
      <c r="D26" s="140" t="s">
        <v>995</v>
      </c>
      <c r="E26" s="408" t="s">
        <v>555</v>
      </c>
      <c r="F26" s="631">
        <f>'21-REGISTER-Transport S&amp;W, FB'!E32</f>
        <v>0</v>
      </c>
      <c r="G26" s="631">
        <f>'21-REGISTER-Transport S&amp;W, FB'!F32</f>
        <v>0</v>
      </c>
      <c r="H26" s="379"/>
      <c r="I26" s="379"/>
      <c r="J26" s="398">
        <v>11</v>
      </c>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c r="AQ26" s="379"/>
      <c r="AR26" s="379"/>
    </row>
    <row r="27" spans="1:44" ht="26.25" customHeight="1" x14ac:dyDescent="0.2">
      <c r="C27" s="409"/>
      <c r="D27" s="140" t="s">
        <v>941</v>
      </c>
      <c r="E27" s="408" t="s">
        <v>556</v>
      </c>
      <c r="F27" s="631">
        <f>'21-REGISTER-Transport S&amp;W, FB'!E59</f>
        <v>0</v>
      </c>
      <c r="G27" s="631">
        <f>'21-REGISTER-Transport S&amp;W, FB'!F59</f>
        <v>0</v>
      </c>
      <c r="H27" s="379"/>
      <c r="I27" s="379"/>
      <c r="J27" s="398">
        <v>12</v>
      </c>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79"/>
      <c r="AQ27" s="379"/>
      <c r="AR27" s="379"/>
    </row>
    <row r="28" spans="1:44" ht="17.25" customHeight="1" x14ac:dyDescent="0.2">
      <c r="A28" s="379"/>
      <c r="B28" s="379"/>
      <c r="C28" s="379"/>
      <c r="D28" s="379"/>
      <c r="E28" s="379"/>
      <c r="F28" s="632">
        <f>SUM(F26:F27)</f>
        <v>0</v>
      </c>
      <c r="G28" s="632">
        <f>SUM(G26:G27)</f>
        <v>0</v>
      </c>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379"/>
      <c r="AL28" s="379"/>
      <c r="AM28" s="379"/>
      <c r="AN28" s="379"/>
      <c r="AO28" s="379"/>
      <c r="AP28" s="379"/>
      <c r="AQ28" s="379"/>
      <c r="AR28" s="379"/>
    </row>
    <row r="29" spans="1:44" ht="17.25" customHeight="1" x14ac:dyDescent="0.2">
      <c r="A29" s="379"/>
      <c r="B29" s="379"/>
      <c r="C29" s="379"/>
      <c r="D29" s="379"/>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379"/>
      <c r="AR29" s="379"/>
    </row>
    <row r="30" spans="1:44" ht="35.25" customHeight="1" x14ac:dyDescent="0.2">
      <c r="A30" s="379"/>
      <c r="B30" s="410"/>
      <c r="C30" s="379"/>
      <c r="D30" s="379"/>
      <c r="E30" s="379"/>
      <c r="F30" s="884" t="s">
        <v>1164</v>
      </c>
      <c r="G30" s="885"/>
      <c r="H30" s="886"/>
      <c r="I30" s="382"/>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379"/>
      <c r="AO30" s="379"/>
      <c r="AP30" s="379"/>
      <c r="AQ30" s="379"/>
      <c r="AR30" s="379"/>
    </row>
    <row r="31" spans="1:44" ht="20.25" customHeight="1" x14ac:dyDescent="0.2">
      <c r="A31" s="379"/>
      <c r="B31" s="382" t="s">
        <v>845</v>
      </c>
      <c r="C31" s="382" t="s">
        <v>846</v>
      </c>
      <c r="D31" s="382" t="s">
        <v>847</v>
      </c>
      <c r="E31" s="382" t="s">
        <v>848</v>
      </c>
      <c r="F31" s="382" t="s">
        <v>849</v>
      </c>
      <c r="G31" s="382" t="s">
        <v>844</v>
      </c>
      <c r="H31" s="382" t="s">
        <v>843</v>
      </c>
      <c r="I31" s="382"/>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c r="AN31" s="379"/>
      <c r="AO31" s="379"/>
      <c r="AP31" s="379"/>
      <c r="AQ31" s="379"/>
      <c r="AR31" s="379"/>
    </row>
    <row r="32" spans="1:44" ht="14.25" customHeight="1" x14ac:dyDescent="0.2">
      <c r="A32" s="379"/>
      <c r="B32" s="889" t="s">
        <v>263</v>
      </c>
      <c r="C32" s="890"/>
      <c r="D32" s="890"/>
      <c r="E32" s="890"/>
      <c r="F32" s="890"/>
      <c r="G32" s="890"/>
      <c r="H32" s="890"/>
      <c r="I32" s="382"/>
      <c r="J32" s="379"/>
      <c r="K32" s="379"/>
      <c r="L32" s="379"/>
      <c r="M32" s="379"/>
      <c r="N32" s="379"/>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379"/>
      <c r="AL32" s="379"/>
      <c r="AM32" s="379"/>
      <c r="AN32" s="379"/>
      <c r="AO32" s="379"/>
      <c r="AP32" s="379"/>
      <c r="AQ32" s="379"/>
      <c r="AR32" s="379"/>
    </row>
    <row r="33" spans="1:44" ht="31.5" customHeight="1" x14ac:dyDescent="0.2">
      <c r="A33" s="379"/>
      <c r="B33" s="892" t="s">
        <v>920</v>
      </c>
      <c r="C33" s="892"/>
      <c r="D33" s="883" t="s">
        <v>917</v>
      </c>
      <c r="E33" s="411" t="s">
        <v>4</v>
      </c>
      <c r="F33" s="888" t="s">
        <v>442</v>
      </c>
      <c r="G33" s="888" t="s">
        <v>264</v>
      </c>
      <c r="H33" s="891" t="s">
        <v>840</v>
      </c>
      <c r="I33" s="382"/>
      <c r="J33" s="379"/>
      <c r="K33" s="379"/>
      <c r="L33" s="379"/>
      <c r="M33" s="379"/>
      <c r="N33" s="379"/>
      <c r="O33" s="379"/>
      <c r="P33" s="379"/>
      <c r="Q33" s="379"/>
      <c r="R33" s="379"/>
      <c r="S33" s="379"/>
      <c r="T33" s="379"/>
      <c r="U33" s="379"/>
      <c r="V33" s="379"/>
      <c r="W33" s="379"/>
      <c r="X33" s="379"/>
      <c r="Y33" s="379"/>
      <c r="Z33" s="379"/>
      <c r="AA33" s="379"/>
      <c r="AB33" s="379"/>
      <c r="AC33" s="379"/>
      <c r="AD33" s="379"/>
      <c r="AE33" s="379"/>
      <c r="AF33" s="379"/>
      <c r="AG33" s="379"/>
      <c r="AH33" s="379"/>
      <c r="AI33" s="379"/>
      <c r="AJ33" s="379"/>
      <c r="AK33" s="379"/>
      <c r="AL33" s="379"/>
      <c r="AM33" s="379"/>
      <c r="AN33" s="379"/>
      <c r="AO33" s="379"/>
      <c r="AP33" s="379"/>
      <c r="AQ33" s="379"/>
      <c r="AR33" s="379"/>
    </row>
    <row r="34" spans="1:44" ht="20.25" customHeight="1" x14ac:dyDescent="0.2">
      <c r="A34" s="379"/>
      <c r="B34" s="405" t="s">
        <v>189</v>
      </c>
      <c r="C34" s="405" t="s">
        <v>53</v>
      </c>
      <c r="D34" s="883"/>
      <c r="E34" s="412"/>
      <c r="F34" s="888"/>
      <c r="G34" s="888"/>
      <c r="H34" s="891"/>
      <c r="I34" s="382"/>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row>
    <row r="35" spans="1:44" ht="25.5" x14ac:dyDescent="0.2">
      <c r="B35" s="413">
        <v>409</v>
      </c>
      <c r="C35" s="373">
        <v>510</v>
      </c>
      <c r="D35" s="414" t="s">
        <v>570</v>
      </c>
      <c r="E35" s="415" t="s">
        <v>561</v>
      </c>
      <c r="F35" s="633"/>
      <c r="G35" s="633"/>
      <c r="H35" s="641"/>
      <c r="I35" s="417" t="s">
        <v>546</v>
      </c>
      <c r="J35" s="398">
        <v>13</v>
      </c>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c r="AJ35" s="379"/>
      <c r="AK35" s="379"/>
      <c r="AL35" s="379"/>
      <c r="AM35" s="379"/>
      <c r="AN35" s="379"/>
      <c r="AO35" s="379"/>
      <c r="AP35" s="379"/>
      <c r="AQ35" s="379"/>
      <c r="AR35" s="379"/>
    </row>
    <row r="36" spans="1:44" ht="18.75" customHeight="1" x14ac:dyDescent="0.2">
      <c r="B36" s="413">
        <v>409</v>
      </c>
      <c r="C36" s="373">
        <v>510</v>
      </c>
      <c r="D36" s="414" t="s">
        <v>23</v>
      </c>
      <c r="E36" s="415" t="s">
        <v>564</v>
      </c>
      <c r="F36" s="633"/>
      <c r="G36" s="633"/>
      <c r="H36" s="641"/>
      <c r="I36" s="417" t="s">
        <v>546</v>
      </c>
      <c r="J36" s="398">
        <f>+J35+1</f>
        <v>14</v>
      </c>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79"/>
      <c r="AL36" s="379"/>
      <c r="AM36" s="379"/>
      <c r="AN36" s="379"/>
      <c r="AO36" s="379"/>
      <c r="AP36" s="379"/>
      <c r="AQ36" s="379"/>
      <c r="AR36" s="379"/>
    </row>
    <row r="37" spans="1:44" ht="18.75" customHeight="1" x14ac:dyDescent="0.2">
      <c r="B37" s="413">
        <v>409</v>
      </c>
      <c r="C37" s="373">
        <v>510</v>
      </c>
      <c r="D37" s="414" t="s">
        <v>24</v>
      </c>
      <c r="E37" s="415" t="s">
        <v>565</v>
      </c>
      <c r="F37" s="633"/>
      <c r="G37" s="633"/>
      <c r="H37" s="641"/>
      <c r="I37" s="417" t="s">
        <v>546</v>
      </c>
      <c r="J37" s="398">
        <f t="shared" ref="J37:J43" si="0">+J36+1</f>
        <v>15</v>
      </c>
      <c r="K37" s="379"/>
      <c r="L37" s="379"/>
      <c r="M37" s="379"/>
      <c r="N37" s="379"/>
      <c r="O37" s="379"/>
      <c r="P37" s="379"/>
      <c r="Q37" s="379"/>
      <c r="R37" s="379"/>
      <c r="S37" s="379"/>
      <c r="T37" s="379"/>
      <c r="U37" s="379"/>
      <c r="V37" s="379"/>
      <c r="W37" s="379"/>
      <c r="X37" s="379"/>
      <c r="Y37" s="379"/>
      <c r="Z37" s="379"/>
      <c r="AA37" s="379"/>
      <c r="AB37" s="379"/>
      <c r="AC37" s="379"/>
      <c r="AD37" s="379"/>
      <c r="AE37" s="379"/>
      <c r="AF37" s="379"/>
      <c r="AG37" s="379"/>
      <c r="AH37" s="379"/>
      <c r="AI37" s="379"/>
      <c r="AJ37" s="379"/>
      <c r="AK37" s="379"/>
      <c r="AL37" s="379"/>
      <c r="AM37" s="379"/>
      <c r="AN37" s="379"/>
      <c r="AO37" s="379"/>
      <c r="AP37" s="379"/>
      <c r="AQ37" s="379"/>
      <c r="AR37" s="379"/>
    </row>
    <row r="38" spans="1:44" ht="18.75" customHeight="1" x14ac:dyDescent="0.2">
      <c r="B38" s="413">
        <v>409</v>
      </c>
      <c r="C38" s="373">
        <v>510</v>
      </c>
      <c r="D38" s="414" t="s">
        <v>571</v>
      </c>
      <c r="E38" s="415" t="s">
        <v>566</v>
      </c>
      <c r="F38" s="633"/>
      <c r="G38" s="633"/>
      <c r="H38" s="641"/>
      <c r="I38" s="417" t="s">
        <v>546</v>
      </c>
      <c r="J38" s="398">
        <f t="shared" si="0"/>
        <v>16</v>
      </c>
      <c r="K38" s="379"/>
      <c r="L38" s="379"/>
      <c r="M38" s="379"/>
      <c r="N38" s="379"/>
      <c r="O38" s="379"/>
      <c r="P38" s="379"/>
      <c r="Q38" s="379"/>
      <c r="R38" s="379"/>
      <c r="S38" s="379"/>
      <c r="T38" s="379"/>
      <c r="U38" s="379"/>
      <c r="V38" s="379"/>
      <c r="W38" s="379"/>
      <c r="X38" s="379"/>
      <c r="Y38" s="379"/>
      <c r="Z38" s="379"/>
      <c r="AA38" s="379"/>
      <c r="AB38" s="379"/>
      <c r="AC38" s="379"/>
      <c r="AD38" s="379"/>
      <c r="AE38" s="379"/>
      <c r="AF38" s="379"/>
      <c r="AG38" s="379"/>
      <c r="AH38" s="379"/>
      <c r="AI38" s="379"/>
      <c r="AJ38" s="379"/>
      <c r="AK38" s="379"/>
      <c r="AL38" s="379"/>
      <c r="AM38" s="379"/>
      <c r="AN38" s="379"/>
      <c r="AO38" s="379"/>
      <c r="AP38" s="379"/>
      <c r="AQ38" s="379"/>
      <c r="AR38" s="379"/>
    </row>
    <row r="39" spans="1:44" ht="18.75" customHeight="1" x14ac:dyDescent="0.2">
      <c r="B39" s="413">
        <v>409</v>
      </c>
      <c r="C39" s="373">
        <v>510</v>
      </c>
      <c r="D39" s="414" t="s">
        <v>572</v>
      </c>
      <c r="E39" s="415" t="s">
        <v>567</v>
      </c>
      <c r="F39" s="633"/>
      <c r="G39" s="633"/>
      <c r="H39" s="641"/>
      <c r="I39" s="417" t="s">
        <v>546</v>
      </c>
      <c r="J39" s="398">
        <f t="shared" si="0"/>
        <v>17</v>
      </c>
      <c r="K39" s="379"/>
      <c r="L39" s="379"/>
      <c r="M39" s="379"/>
      <c r="N39" s="379"/>
      <c r="O39" s="379"/>
      <c r="P39" s="379"/>
      <c r="Q39" s="379"/>
      <c r="R39" s="379"/>
      <c r="S39" s="379"/>
      <c r="T39" s="379"/>
      <c r="U39" s="379"/>
      <c r="V39" s="379"/>
      <c r="W39" s="379"/>
      <c r="X39" s="379"/>
      <c r="Y39" s="379"/>
      <c r="Z39" s="379"/>
      <c r="AA39" s="379"/>
      <c r="AB39" s="379"/>
      <c r="AC39" s="379"/>
      <c r="AD39" s="379"/>
      <c r="AE39" s="379"/>
      <c r="AF39" s="379"/>
      <c r="AG39" s="379"/>
      <c r="AH39" s="379"/>
      <c r="AI39" s="379"/>
      <c r="AJ39" s="379"/>
      <c r="AK39" s="379"/>
      <c r="AL39" s="379"/>
      <c r="AM39" s="379"/>
      <c r="AN39" s="379"/>
      <c r="AO39" s="379"/>
      <c r="AP39" s="379"/>
      <c r="AQ39" s="379"/>
      <c r="AR39" s="379"/>
    </row>
    <row r="40" spans="1:44" ht="18.75" customHeight="1" x14ac:dyDescent="0.2">
      <c r="B40" s="413">
        <v>409</v>
      </c>
      <c r="C40" s="373">
        <v>510</v>
      </c>
      <c r="D40" s="414" t="s">
        <v>573</v>
      </c>
      <c r="E40" s="415" t="s">
        <v>568</v>
      </c>
      <c r="F40" s="633"/>
      <c r="G40" s="633"/>
      <c r="H40" s="641"/>
      <c r="I40" s="417" t="s">
        <v>546</v>
      </c>
      <c r="J40" s="398">
        <f t="shared" si="0"/>
        <v>18</v>
      </c>
      <c r="K40" s="379"/>
      <c r="L40" s="379"/>
      <c r="M40" s="379"/>
      <c r="N40" s="379"/>
      <c r="O40" s="379"/>
      <c r="P40" s="379"/>
      <c r="Q40" s="379"/>
      <c r="R40" s="379"/>
      <c r="S40" s="379"/>
      <c r="T40" s="379"/>
      <c r="U40" s="379"/>
      <c r="V40" s="379"/>
      <c r="W40" s="379"/>
      <c r="X40" s="379"/>
      <c r="Y40" s="379"/>
      <c r="Z40" s="379"/>
      <c r="AA40" s="379"/>
      <c r="AB40" s="379"/>
      <c r="AC40" s="379"/>
      <c r="AD40" s="379"/>
      <c r="AE40" s="379"/>
      <c r="AF40" s="379"/>
      <c r="AG40" s="379"/>
      <c r="AH40" s="379"/>
      <c r="AI40" s="379"/>
      <c r="AJ40" s="379"/>
      <c r="AK40" s="379"/>
      <c r="AL40" s="379"/>
      <c r="AM40" s="379"/>
      <c r="AN40" s="379"/>
      <c r="AO40" s="379"/>
      <c r="AP40" s="379"/>
      <c r="AQ40" s="379"/>
      <c r="AR40" s="379"/>
    </row>
    <row r="41" spans="1:44" ht="18.75" customHeight="1" x14ac:dyDescent="0.2">
      <c r="B41" s="413">
        <v>409</v>
      </c>
      <c r="C41" s="373">
        <v>510</v>
      </c>
      <c r="D41" s="414" t="s">
        <v>574</v>
      </c>
      <c r="E41" s="415" t="s">
        <v>569</v>
      </c>
      <c r="F41" s="633"/>
      <c r="G41" s="633"/>
      <c r="H41" s="641"/>
      <c r="I41" s="417" t="s">
        <v>546</v>
      </c>
      <c r="J41" s="398">
        <f t="shared" si="0"/>
        <v>19</v>
      </c>
      <c r="K41" s="379"/>
      <c r="L41" s="379"/>
      <c r="M41" s="379"/>
      <c r="N41" s="379"/>
      <c r="O41" s="379"/>
      <c r="P41" s="379"/>
      <c r="Q41" s="379"/>
      <c r="R41" s="379"/>
      <c r="S41" s="379"/>
      <c r="T41" s="379"/>
      <c r="U41" s="379"/>
      <c r="V41" s="379"/>
      <c r="W41" s="379"/>
      <c r="X41" s="379"/>
      <c r="Y41" s="379"/>
      <c r="Z41" s="379"/>
      <c r="AA41" s="379"/>
      <c r="AB41" s="379"/>
      <c r="AC41" s="379"/>
      <c r="AD41" s="379"/>
      <c r="AE41" s="379"/>
      <c r="AF41" s="379"/>
      <c r="AG41" s="379"/>
      <c r="AH41" s="379"/>
      <c r="AI41" s="379"/>
      <c r="AJ41" s="379"/>
      <c r="AK41" s="379"/>
      <c r="AL41" s="379"/>
      <c r="AM41" s="379"/>
      <c r="AN41" s="379"/>
      <c r="AO41" s="379"/>
      <c r="AP41" s="379"/>
      <c r="AQ41" s="379"/>
      <c r="AR41" s="379"/>
    </row>
    <row r="42" spans="1:44" ht="18.75" customHeight="1" x14ac:dyDescent="0.2">
      <c r="B42" s="413">
        <v>409</v>
      </c>
      <c r="C42" s="373">
        <v>510</v>
      </c>
      <c r="D42" s="416"/>
      <c r="E42" s="416"/>
      <c r="F42" s="633"/>
      <c r="G42" s="633"/>
      <c r="H42" s="641"/>
      <c r="I42" s="417" t="s">
        <v>546</v>
      </c>
      <c r="J42" s="398">
        <f t="shared" si="0"/>
        <v>20</v>
      </c>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379"/>
      <c r="AI42" s="379"/>
      <c r="AJ42" s="379"/>
      <c r="AK42" s="379"/>
      <c r="AL42" s="379"/>
      <c r="AM42" s="379"/>
      <c r="AN42" s="379"/>
      <c r="AO42" s="379"/>
      <c r="AP42" s="379"/>
      <c r="AQ42" s="379"/>
      <c r="AR42" s="379"/>
    </row>
    <row r="43" spans="1:44" ht="18.75" customHeight="1" x14ac:dyDescent="0.2">
      <c r="B43" s="413">
        <v>409</v>
      </c>
      <c r="C43" s="373">
        <v>510</v>
      </c>
      <c r="D43" s="416"/>
      <c r="E43" s="416"/>
      <c r="F43" s="633"/>
      <c r="G43" s="633"/>
      <c r="H43" s="641"/>
      <c r="I43" s="417" t="s">
        <v>546</v>
      </c>
      <c r="J43" s="398">
        <f t="shared" si="0"/>
        <v>21</v>
      </c>
      <c r="K43" s="379"/>
      <c r="L43" s="379"/>
      <c r="M43" s="379"/>
      <c r="N43" s="379"/>
      <c r="O43" s="379"/>
      <c r="P43" s="379"/>
      <c r="Q43" s="379"/>
      <c r="R43" s="379"/>
      <c r="S43" s="379"/>
      <c r="T43" s="379"/>
      <c r="U43" s="379"/>
      <c r="V43" s="379"/>
      <c r="W43" s="379"/>
      <c r="X43" s="379"/>
      <c r="Y43" s="379"/>
      <c r="Z43" s="379"/>
      <c r="AA43" s="379"/>
      <c r="AB43" s="379"/>
      <c r="AC43" s="379"/>
      <c r="AD43" s="379"/>
      <c r="AE43" s="379"/>
      <c r="AF43" s="379"/>
      <c r="AG43" s="379"/>
      <c r="AH43" s="379"/>
      <c r="AI43" s="379"/>
      <c r="AJ43" s="379"/>
      <c r="AK43" s="379"/>
      <c r="AL43" s="379"/>
      <c r="AM43" s="379"/>
      <c r="AN43" s="379"/>
      <c r="AO43" s="379"/>
      <c r="AP43" s="379"/>
      <c r="AQ43" s="379"/>
      <c r="AR43" s="379"/>
    </row>
    <row r="44" spans="1:44" ht="18.75" customHeight="1" thickBot="1" x14ac:dyDescent="0.3">
      <c r="A44" s="401"/>
      <c r="B44" s="401"/>
      <c r="C44" s="401"/>
      <c r="D44" s="401"/>
      <c r="E44" s="382"/>
      <c r="F44" s="382"/>
      <c r="G44" s="382"/>
      <c r="H44" s="669">
        <f>SUM(H35:H43)</f>
        <v>0</v>
      </c>
      <c r="I44" s="382"/>
      <c r="J44" s="382"/>
      <c r="K44" s="379"/>
      <c r="L44" s="379"/>
      <c r="M44" s="379"/>
      <c r="N44" s="379"/>
      <c r="O44" s="379"/>
      <c r="P44" s="379"/>
      <c r="Q44" s="379"/>
      <c r="R44" s="379"/>
      <c r="S44" s="379"/>
      <c r="T44" s="379"/>
      <c r="U44" s="379"/>
      <c r="V44" s="379"/>
      <c r="W44" s="379"/>
      <c r="X44" s="379"/>
      <c r="Y44" s="379"/>
      <c r="Z44" s="379"/>
      <c r="AA44" s="379"/>
      <c r="AB44" s="379"/>
      <c r="AC44" s="379"/>
      <c r="AD44" s="379"/>
      <c r="AE44" s="379"/>
      <c r="AF44" s="379"/>
      <c r="AG44" s="379"/>
      <c r="AH44" s="379"/>
      <c r="AI44" s="379"/>
      <c r="AJ44" s="379"/>
      <c r="AK44" s="379"/>
      <c r="AL44" s="379"/>
      <c r="AM44" s="379"/>
      <c r="AN44" s="379"/>
      <c r="AO44" s="379"/>
      <c r="AP44" s="379"/>
      <c r="AQ44" s="379"/>
      <c r="AR44" s="379"/>
    </row>
    <row r="45" spans="1:44" ht="18.75" customHeight="1" thickBot="1" x14ac:dyDescent="0.3">
      <c r="A45" s="401"/>
      <c r="B45" s="401"/>
      <c r="C45" s="401"/>
      <c r="D45" s="401"/>
      <c r="E45" s="882" t="s">
        <v>1031</v>
      </c>
      <c r="F45" s="882"/>
      <c r="G45" s="882"/>
      <c r="H45" s="668">
        <f>'3  ED001, Sch #4 expenses'!E18</f>
        <v>0</v>
      </c>
      <c r="I45" s="382"/>
      <c r="J45" s="382"/>
      <c r="K45" s="379"/>
      <c r="L45" s="379"/>
      <c r="M45" s="379"/>
      <c r="N45" s="379"/>
      <c r="O45" s="379"/>
      <c r="P45" s="379"/>
      <c r="Q45" s="379"/>
      <c r="R45" s="379"/>
      <c r="S45" s="379"/>
      <c r="T45" s="379"/>
      <c r="U45" s="379"/>
      <c r="V45" s="379"/>
      <c r="W45" s="379"/>
      <c r="X45" s="379"/>
      <c r="Y45" s="379"/>
      <c r="Z45" s="379"/>
      <c r="AA45" s="379"/>
      <c r="AB45" s="379"/>
      <c r="AC45" s="379"/>
      <c r="AD45" s="379"/>
      <c r="AE45" s="379"/>
      <c r="AF45" s="379"/>
      <c r="AG45" s="379"/>
      <c r="AH45" s="379"/>
      <c r="AI45" s="379"/>
      <c r="AJ45" s="379"/>
      <c r="AK45" s="379"/>
      <c r="AL45" s="379"/>
      <c r="AM45" s="379"/>
      <c r="AN45" s="379"/>
      <c r="AO45" s="379"/>
      <c r="AP45" s="379"/>
      <c r="AQ45" s="379"/>
      <c r="AR45" s="379"/>
    </row>
    <row r="46" spans="1:44" ht="18.75" customHeight="1" x14ac:dyDescent="0.25">
      <c r="A46" s="401"/>
      <c r="B46" s="401"/>
      <c r="C46" s="401"/>
      <c r="D46" s="401"/>
      <c r="E46" s="880" t="s">
        <v>282</v>
      </c>
      <c r="F46" s="880"/>
      <c r="G46" s="880"/>
      <c r="H46" s="634">
        <f>H44-H45</f>
        <v>0</v>
      </c>
      <c r="I46" s="382"/>
      <c r="J46" s="382"/>
      <c r="K46" s="379"/>
      <c r="L46" s="379"/>
      <c r="M46" s="379"/>
      <c r="N46" s="379"/>
      <c r="O46" s="379"/>
      <c r="P46" s="379"/>
      <c r="Q46" s="379"/>
      <c r="R46" s="379"/>
      <c r="S46" s="379"/>
      <c r="T46" s="379"/>
      <c r="U46" s="379"/>
      <c r="V46" s="379"/>
      <c r="W46" s="379"/>
      <c r="X46" s="379"/>
      <c r="Y46" s="379"/>
      <c r="Z46" s="379"/>
      <c r="AA46" s="379"/>
      <c r="AB46" s="379"/>
      <c r="AC46" s="379"/>
      <c r="AD46" s="379"/>
      <c r="AE46" s="379"/>
      <c r="AF46" s="379"/>
      <c r="AG46" s="379"/>
      <c r="AH46" s="379"/>
      <c r="AI46" s="379"/>
      <c r="AJ46" s="379"/>
      <c r="AK46" s="379"/>
      <c r="AL46" s="379"/>
      <c r="AM46" s="379"/>
      <c r="AN46" s="379"/>
      <c r="AO46" s="379"/>
      <c r="AP46" s="379"/>
      <c r="AQ46" s="379"/>
      <c r="AR46" s="379"/>
    </row>
    <row r="47" spans="1:44" s="379" customFormat="1" ht="15.75" customHeight="1" x14ac:dyDescent="0.2"/>
    <row r="48" spans="1:44" s="379" customFormat="1" ht="15.75" customHeight="1" x14ac:dyDescent="0.2"/>
    <row r="49" spans="1:44" ht="15.75" customHeight="1" x14ac:dyDescent="0.2">
      <c r="A49" s="379"/>
      <c r="B49" s="379"/>
      <c r="C49" s="379"/>
      <c r="D49" s="379"/>
      <c r="E49" s="379"/>
      <c r="F49" s="379"/>
      <c r="G49" s="379"/>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379"/>
      <c r="AF49" s="379"/>
      <c r="AG49" s="379"/>
      <c r="AH49" s="379"/>
      <c r="AI49" s="379"/>
      <c r="AJ49" s="379"/>
      <c r="AK49" s="379"/>
      <c r="AL49" s="379"/>
      <c r="AM49" s="379"/>
      <c r="AN49" s="379"/>
      <c r="AO49" s="379"/>
      <c r="AP49" s="379"/>
      <c r="AQ49" s="379"/>
      <c r="AR49" s="379"/>
    </row>
    <row r="50" spans="1:44" ht="15.75" customHeight="1" x14ac:dyDescent="0.2">
      <c r="A50" s="379"/>
      <c r="B50" s="379"/>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379"/>
      <c r="AM50" s="379"/>
      <c r="AN50" s="379"/>
      <c r="AO50" s="379"/>
      <c r="AP50" s="379"/>
      <c r="AQ50" s="379"/>
      <c r="AR50" s="379"/>
    </row>
    <row r="51" spans="1:44" ht="15.75" customHeight="1" x14ac:dyDescent="0.2">
      <c r="A51" s="379"/>
      <c r="B51" s="379"/>
      <c r="C51" s="379"/>
      <c r="D51" s="379"/>
      <c r="E51" s="379"/>
      <c r="F51" s="379"/>
      <c r="G51" s="379"/>
      <c r="H51" s="379"/>
      <c r="I51" s="379"/>
      <c r="J51" s="379"/>
      <c r="K51" s="379"/>
      <c r="L51" s="379"/>
      <c r="M51" s="379"/>
      <c r="N51" s="379"/>
      <c r="O51" s="379"/>
      <c r="P51" s="379"/>
      <c r="Q51" s="379"/>
      <c r="R51" s="379"/>
      <c r="S51" s="379"/>
      <c r="T51" s="379"/>
      <c r="U51" s="379"/>
      <c r="V51" s="379"/>
      <c r="W51" s="379"/>
      <c r="X51" s="379"/>
      <c r="Y51" s="379"/>
      <c r="Z51" s="379"/>
      <c r="AA51" s="379"/>
      <c r="AB51" s="379"/>
      <c r="AC51" s="379"/>
      <c r="AD51" s="379"/>
      <c r="AE51" s="379"/>
      <c r="AF51" s="379"/>
      <c r="AG51" s="379"/>
      <c r="AH51" s="379"/>
      <c r="AI51" s="379"/>
      <c r="AJ51" s="379"/>
      <c r="AK51" s="379"/>
      <c r="AL51" s="379"/>
      <c r="AM51" s="379"/>
      <c r="AN51" s="379"/>
      <c r="AO51" s="379"/>
      <c r="AP51" s="379"/>
      <c r="AQ51" s="379"/>
      <c r="AR51" s="379"/>
    </row>
    <row r="52" spans="1:44" ht="15.75" customHeight="1" x14ac:dyDescent="0.2">
      <c r="A52" s="379"/>
      <c r="B52" s="379"/>
      <c r="C52" s="379"/>
      <c r="D52" s="379"/>
      <c r="E52" s="379"/>
      <c r="F52" s="379"/>
      <c r="G52" s="379"/>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c r="AF52" s="379"/>
      <c r="AG52" s="379"/>
      <c r="AH52" s="379"/>
      <c r="AI52" s="379"/>
      <c r="AJ52" s="379"/>
      <c r="AK52" s="379"/>
      <c r="AL52" s="379"/>
      <c r="AM52" s="379"/>
      <c r="AN52" s="379"/>
      <c r="AO52" s="379"/>
      <c r="AP52" s="379"/>
      <c r="AQ52" s="379"/>
      <c r="AR52" s="379"/>
    </row>
    <row r="53" spans="1:44" ht="15.75" customHeight="1" x14ac:dyDescent="0.2">
      <c r="A53" s="379"/>
      <c r="B53" s="379"/>
      <c r="C53" s="379"/>
      <c r="D53" s="379"/>
      <c r="E53" s="379"/>
      <c r="F53" s="379"/>
      <c r="G53" s="379"/>
      <c r="H53" s="379"/>
      <c r="I53" s="379"/>
      <c r="J53" s="379"/>
      <c r="K53" s="379"/>
      <c r="L53" s="379"/>
      <c r="M53" s="379"/>
      <c r="N53" s="379"/>
      <c r="O53" s="379"/>
      <c r="P53" s="379"/>
      <c r="Q53" s="379"/>
      <c r="R53" s="379"/>
      <c r="S53" s="379"/>
      <c r="T53" s="379"/>
      <c r="U53" s="379"/>
      <c r="V53" s="379"/>
      <c r="W53" s="379"/>
      <c r="X53" s="379"/>
      <c r="Y53" s="379"/>
      <c r="Z53" s="379"/>
      <c r="AA53" s="379"/>
      <c r="AB53" s="379"/>
      <c r="AC53" s="379"/>
      <c r="AD53" s="379"/>
      <c r="AE53" s="379"/>
      <c r="AF53" s="379"/>
      <c r="AG53" s="379"/>
      <c r="AH53" s="379"/>
      <c r="AI53" s="379"/>
      <c r="AJ53" s="379"/>
      <c r="AK53" s="379"/>
      <c r="AL53" s="379"/>
      <c r="AM53" s="379"/>
      <c r="AN53" s="379"/>
      <c r="AO53" s="379"/>
      <c r="AP53" s="379"/>
      <c r="AQ53" s="379"/>
      <c r="AR53" s="379"/>
    </row>
    <row r="54" spans="1:44" ht="15.75" customHeight="1" x14ac:dyDescent="0.2">
      <c r="A54" s="379"/>
      <c r="B54" s="379"/>
      <c r="C54" s="379"/>
      <c r="D54" s="379"/>
      <c r="E54" s="379"/>
      <c r="F54" s="379"/>
      <c r="G54" s="379"/>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c r="AF54" s="379"/>
      <c r="AG54" s="379"/>
      <c r="AH54" s="379"/>
      <c r="AI54" s="379"/>
      <c r="AJ54" s="379"/>
      <c r="AK54" s="379"/>
      <c r="AL54" s="379"/>
      <c r="AM54" s="379"/>
      <c r="AN54" s="379"/>
      <c r="AO54" s="379"/>
      <c r="AP54" s="379"/>
      <c r="AQ54" s="379"/>
      <c r="AR54" s="379"/>
    </row>
    <row r="55" spans="1:44" ht="15.75" customHeight="1" x14ac:dyDescent="0.2">
      <c r="A55" s="379"/>
      <c r="B55" s="379"/>
      <c r="C55" s="379"/>
      <c r="D55" s="379"/>
      <c r="E55" s="379"/>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79"/>
      <c r="AJ55" s="379"/>
      <c r="AK55" s="379"/>
      <c r="AL55" s="379"/>
      <c r="AM55" s="379"/>
      <c r="AN55" s="379"/>
      <c r="AO55" s="379"/>
      <c r="AP55" s="379"/>
      <c r="AQ55" s="379"/>
      <c r="AR55" s="379"/>
    </row>
    <row r="56" spans="1:44" ht="15.75" customHeight="1" x14ac:dyDescent="0.2">
      <c r="A56" s="379"/>
      <c r="B56" s="379"/>
      <c r="C56" s="379"/>
      <c r="D56" s="379"/>
      <c r="E56" s="379"/>
      <c r="F56" s="379"/>
      <c r="G56" s="379"/>
      <c r="H56" s="379"/>
      <c r="I56" s="379"/>
      <c r="J56" s="379"/>
      <c r="K56" s="379"/>
      <c r="L56" s="379"/>
      <c r="M56" s="379"/>
      <c r="N56" s="379"/>
      <c r="O56" s="379"/>
      <c r="P56" s="379"/>
      <c r="Q56" s="379"/>
      <c r="R56" s="379"/>
      <c r="S56" s="379"/>
      <c r="T56" s="379"/>
      <c r="U56" s="379"/>
      <c r="V56" s="379"/>
      <c r="W56" s="379"/>
      <c r="X56" s="379"/>
      <c r="Y56" s="379"/>
      <c r="Z56" s="379"/>
      <c r="AA56" s="379"/>
      <c r="AB56" s="379"/>
      <c r="AC56" s="379"/>
      <c r="AD56" s="379"/>
      <c r="AE56" s="379"/>
      <c r="AF56" s="379"/>
      <c r="AG56" s="379"/>
      <c r="AH56" s="379"/>
      <c r="AI56" s="379"/>
      <c r="AJ56" s="379"/>
      <c r="AK56" s="379"/>
      <c r="AL56" s="379"/>
      <c r="AM56" s="379"/>
      <c r="AN56" s="379"/>
      <c r="AO56" s="379"/>
      <c r="AP56" s="379"/>
      <c r="AQ56" s="379"/>
      <c r="AR56" s="379"/>
    </row>
    <row r="57" spans="1:44" ht="15.75" customHeight="1" x14ac:dyDescent="0.2">
      <c r="A57" s="379"/>
      <c r="B57" s="379"/>
      <c r="C57" s="379"/>
      <c r="D57" s="379"/>
      <c r="E57" s="379"/>
      <c r="F57" s="379"/>
      <c r="G57" s="379"/>
      <c r="H57" s="379"/>
      <c r="I57" s="379"/>
      <c r="J57" s="379"/>
      <c r="K57" s="379"/>
      <c r="L57" s="379"/>
      <c r="M57" s="379"/>
      <c r="N57" s="379"/>
      <c r="O57" s="379"/>
      <c r="P57" s="379"/>
      <c r="Q57" s="379"/>
      <c r="R57" s="379"/>
      <c r="S57" s="379"/>
      <c r="T57" s="379"/>
      <c r="U57" s="379"/>
      <c r="V57" s="379"/>
      <c r="W57" s="379"/>
      <c r="X57" s="379"/>
      <c r="Y57" s="379"/>
      <c r="Z57" s="379"/>
      <c r="AA57" s="379"/>
      <c r="AB57" s="379"/>
      <c r="AC57" s="379"/>
      <c r="AD57" s="379"/>
      <c r="AE57" s="379"/>
      <c r="AF57" s="379"/>
      <c r="AG57" s="379"/>
      <c r="AH57" s="379"/>
      <c r="AI57" s="379"/>
      <c r="AJ57" s="379"/>
      <c r="AK57" s="379"/>
      <c r="AL57" s="379"/>
      <c r="AM57" s="379"/>
      <c r="AN57" s="379"/>
      <c r="AO57" s="379"/>
      <c r="AP57" s="379"/>
      <c r="AQ57" s="379"/>
      <c r="AR57" s="379"/>
    </row>
    <row r="58" spans="1:44" ht="15.75" customHeight="1" x14ac:dyDescent="0.2">
      <c r="A58" s="379"/>
      <c r="B58" s="379"/>
      <c r="C58" s="379"/>
      <c r="D58" s="379"/>
      <c r="E58" s="379"/>
      <c r="F58" s="379"/>
      <c r="G58" s="379"/>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M58" s="379"/>
      <c r="AN58" s="379"/>
      <c r="AO58" s="379"/>
      <c r="AP58" s="379"/>
      <c r="AQ58" s="379"/>
      <c r="AR58" s="379"/>
    </row>
    <row r="59" spans="1:44" ht="15.75" customHeight="1" x14ac:dyDescent="0.2">
      <c r="A59" s="379"/>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row>
    <row r="60" spans="1:44" ht="15.75" customHeight="1" x14ac:dyDescent="0.2">
      <c r="A60" s="379"/>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row>
    <row r="61" spans="1:44" ht="15.75" customHeight="1" x14ac:dyDescent="0.2">
      <c r="A61" s="379"/>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379"/>
      <c r="AJ61" s="379"/>
      <c r="AK61" s="379"/>
      <c r="AL61" s="379"/>
      <c r="AM61" s="379"/>
      <c r="AN61" s="379"/>
      <c r="AO61" s="379"/>
      <c r="AP61" s="379"/>
      <c r="AQ61" s="379"/>
      <c r="AR61" s="379"/>
    </row>
    <row r="62" spans="1:44" ht="15.75" customHeight="1" x14ac:dyDescent="0.2">
      <c r="A62" s="379"/>
      <c r="B62" s="379"/>
      <c r="C62" s="379"/>
      <c r="D62" s="379"/>
      <c r="E62" s="379"/>
      <c r="F62" s="379"/>
      <c r="G62" s="379"/>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79"/>
      <c r="AI62" s="379"/>
      <c r="AJ62" s="379"/>
      <c r="AK62" s="379"/>
      <c r="AL62" s="379"/>
      <c r="AM62" s="379"/>
      <c r="AN62" s="379"/>
      <c r="AO62" s="379"/>
      <c r="AP62" s="379"/>
      <c r="AQ62" s="379"/>
      <c r="AR62" s="379"/>
    </row>
    <row r="63" spans="1:44" ht="15.75" customHeight="1" x14ac:dyDescent="0.2">
      <c r="A63" s="379"/>
      <c r="B63" s="379"/>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row>
    <row r="64" spans="1:44" ht="15.75" customHeight="1" x14ac:dyDescent="0.2">
      <c r="A64" s="379"/>
      <c r="B64" s="379"/>
      <c r="C64" s="379"/>
      <c r="D64" s="379"/>
      <c r="E64" s="379"/>
      <c r="F64" s="379"/>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379"/>
      <c r="AJ64" s="379"/>
      <c r="AK64" s="379"/>
      <c r="AL64" s="379"/>
      <c r="AM64" s="379"/>
      <c r="AN64" s="379"/>
      <c r="AO64" s="379"/>
      <c r="AP64" s="379"/>
      <c r="AQ64" s="379"/>
      <c r="AR64" s="379"/>
    </row>
    <row r="65" spans="1:44" ht="15.75" customHeight="1" x14ac:dyDescent="0.2">
      <c r="A65" s="379"/>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c r="AF65" s="379"/>
      <c r="AG65" s="379"/>
      <c r="AH65" s="379"/>
      <c r="AI65" s="379"/>
      <c r="AJ65" s="379"/>
      <c r="AK65" s="379"/>
      <c r="AL65" s="379"/>
      <c r="AM65" s="379"/>
      <c r="AN65" s="379"/>
      <c r="AO65" s="379"/>
      <c r="AP65" s="379"/>
      <c r="AQ65" s="379"/>
      <c r="AR65" s="379"/>
    </row>
    <row r="66" spans="1:44" ht="15.75" customHeight="1" x14ac:dyDescent="0.2">
      <c r="A66" s="379"/>
      <c r="B66" s="379"/>
      <c r="C66" s="379"/>
      <c r="D66" s="379"/>
      <c r="E66" s="379"/>
      <c r="F66" s="379"/>
      <c r="G66" s="379"/>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379"/>
      <c r="AK66" s="379"/>
      <c r="AL66" s="379"/>
      <c r="AM66" s="379"/>
      <c r="AN66" s="379"/>
      <c r="AO66" s="379"/>
      <c r="AP66" s="379"/>
      <c r="AQ66" s="379"/>
      <c r="AR66" s="379"/>
    </row>
    <row r="67" spans="1:44" ht="15.75" customHeight="1" x14ac:dyDescent="0.2">
      <c r="A67" s="379"/>
      <c r="B67" s="379"/>
      <c r="C67" s="379"/>
      <c r="D67" s="379"/>
      <c r="E67" s="379"/>
      <c r="F67" s="379"/>
      <c r="G67" s="379"/>
      <c r="H67" s="379"/>
      <c r="I67" s="379"/>
      <c r="J67" s="379"/>
      <c r="K67" s="379"/>
      <c r="L67" s="379"/>
      <c r="M67" s="379"/>
      <c r="N67" s="379"/>
      <c r="O67" s="379"/>
      <c r="P67" s="379"/>
      <c r="Q67" s="379"/>
      <c r="R67" s="379"/>
      <c r="S67" s="379"/>
      <c r="T67" s="379"/>
      <c r="U67" s="379"/>
      <c r="V67" s="379"/>
      <c r="W67" s="379"/>
      <c r="X67" s="379"/>
      <c r="Y67" s="379"/>
      <c r="Z67" s="379"/>
      <c r="AA67" s="379"/>
      <c r="AB67" s="379"/>
      <c r="AC67" s="379"/>
      <c r="AD67" s="379"/>
      <c r="AE67" s="379"/>
      <c r="AF67" s="379"/>
      <c r="AG67" s="379"/>
      <c r="AH67" s="379"/>
      <c r="AI67" s="379"/>
      <c r="AJ67" s="379"/>
      <c r="AK67" s="379"/>
      <c r="AL67" s="379"/>
      <c r="AM67" s="379"/>
      <c r="AN67" s="379"/>
      <c r="AO67" s="379"/>
      <c r="AP67" s="379"/>
      <c r="AQ67" s="379"/>
      <c r="AR67" s="379"/>
    </row>
    <row r="68" spans="1:44" ht="15.75" customHeight="1" x14ac:dyDescent="0.2">
      <c r="A68" s="379"/>
      <c r="B68" s="379"/>
      <c r="C68" s="379"/>
      <c r="D68" s="379"/>
      <c r="E68" s="379"/>
      <c r="F68" s="379"/>
      <c r="G68" s="379"/>
      <c r="H68" s="379"/>
      <c r="I68" s="379"/>
      <c r="J68" s="379"/>
      <c r="K68" s="379"/>
      <c r="L68" s="379"/>
      <c r="M68" s="379"/>
      <c r="N68" s="379"/>
      <c r="O68" s="379"/>
      <c r="P68" s="379"/>
      <c r="Q68" s="379"/>
      <c r="R68" s="379"/>
      <c r="S68" s="379"/>
      <c r="T68" s="379"/>
      <c r="U68" s="379"/>
      <c r="V68" s="379"/>
      <c r="W68" s="379"/>
      <c r="X68" s="379"/>
      <c r="Y68" s="379"/>
      <c r="Z68" s="379"/>
      <c r="AA68" s="379"/>
      <c r="AB68" s="379"/>
      <c r="AC68" s="379"/>
      <c r="AD68" s="379"/>
      <c r="AE68" s="379"/>
      <c r="AF68" s="379"/>
      <c r="AG68" s="379"/>
      <c r="AH68" s="379"/>
      <c r="AI68" s="379"/>
      <c r="AJ68" s="379"/>
      <c r="AK68" s="379"/>
      <c r="AL68" s="379"/>
      <c r="AM68" s="379"/>
      <c r="AN68" s="379"/>
      <c r="AO68" s="379"/>
      <c r="AP68" s="379"/>
      <c r="AQ68" s="379"/>
      <c r="AR68" s="379"/>
    </row>
    <row r="69" spans="1:44" ht="15.75" customHeight="1" x14ac:dyDescent="0.2">
      <c r="A69" s="379"/>
      <c r="B69" s="379"/>
      <c r="C69" s="379"/>
      <c r="D69" s="379"/>
      <c r="E69" s="379"/>
      <c r="F69" s="379"/>
      <c r="G69" s="379"/>
      <c r="H69" s="379"/>
      <c r="I69" s="379"/>
      <c r="J69" s="379"/>
      <c r="K69" s="379"/>
      <c r="L69" s="379"/>
      <c r="M69" s="379"/>
      <c r="N69" s="379"/>
      <c r="O69" s="379"/>
      <c r="P69" s="379"/>
      <c r="Q69" s="379"/>
      <c r="R69" s="379"/>
      <c r="S69" s="379"/>
      <c r="T69" s="379"/>
      <c r="U69" s="379"/>
      <c r="V69" s="379"/>
      <c r="W69" s="379"/>
      <c r="X69" s="379"/>
      <c r="Y69" s="379"/>
      <c r="Z69" s="379"/>
      <c r="AA69" s="379"/>
      <c r="AB69" s="379"/>
      <c r="AC69" s="379"/>
      <c r="AD69" s="379"/>
      <c r="AE69" s="379"/>
      <c r="AF69" s="379"/>
      <c r="AG69" s="379"/>
      <c r="AH69" s="379"/>
      <c r="AI69" s="379"/>
      <c r="AJ69" s="379"/>
      <c r="AK69" s="379"/>
      <c r="AL69" s="379"/>
      <c r="AM69" s="379"/>
      <c r="AN69" s="379"/>
      <c r="AO69" s="379"/>
      <c r="AP69" s="379"/>
      <c r="AQ69" s="379"/>
      <c r="AR69" s="379"/>
    </row>
    <row r="70" spans="1:44" ht="15.75" customHeight="1" x14ac:dyDescent="0.2">
      <c r="J70" s="379"/>
      <c r="K70" s="379"/>
      <c r="L70" s="379"/>
      <c r="M70" s="379"/>
      <c r="N70" s="379"/>
      <c r="O70" s="379"/>
      <c r="P70" s="379"/>
      <c r="Q70" s="379"/>
      <c r="R70" s="379"/>
      <c r="S70" s="379"/>
      <c r="T70" s="379"/>
      <c r="U70" s="379"/>
      <c r="V70" s="379"/>
      <c r="W70" s="379"/>
      <c r="X70" s="379"/>
      <c r="Y70" s="379"/>
      <c r="Z70" s="379"/>
      <c r="AA70" s="379"/>
      <c r="AB70" s="379"/>
      <c r="AC70" s="379"/>
      <c r="AD70" s="379"/>
      <c r="AE70" s="379"/>
      <c r="AF70" s="379"/>
      <c r="AG70" s="379"/>
      <c r="AH70" s="379"/>
      <c r="AI70" s="379"/>
      <c r="AJ70" s="379"/>
      <c r="AK70" s="379"/>
      <c r="AL70" s="379"/>
      <c r="AM70" s="379"/>
      <c r="AN70" s="379"/>
      <c r="AO70" s="379"/>
      <c r="AP70" s="379"/>
      <c r="AQ70" s="379"/>
      <c r="AR70" s="379"/>
    </row>
    <row r="71" spans="1:44" ht="15.75" customHeight="1" x14ac:dyDescent="0.2">
      <c r="J71" s="379"/>
      <c r="K71" s="379"/>
      <c r="L71" s="379"/>
      <c r="M71" s="379"/>
      <c r="N71" s="379"/>
      <c r="O71" s="379"/>
      <c r="P71" s="379"/>
      <c r="Q71" s="379"/>
      <c r="R71" s="379"/>
      <c r="S71" s="379"/>
      <c r="T71" s="379"/>
      <c r="U71" s="379"/>
      <c r="V71" s="379"/>
      <c r="W71" s="379"/>
      <c r="X71" s="379"/>
      <c r="Y71" s="379"/>
      <c r="Z71" s="379"/>
      <c r="AA71" s="379"/>
      <c r="AB71" s="379"/>
      <c r="AC71" s="379"/>
      <c r="AD71" s="379"/>
      <c r="AE71" s="379"/>
      <c r="AF71" s="379"/>
      <c r="AG71" s="379"/>
      <c r="AH71" s="379"/>
      <c r="AI71" s="379"/>
      <c r="AJ71" s="379"/>
      <c r="AK71" s="379"/>
      <c r="AL71" s="379"/>
      <c r="AM71" s="379"/>
      <c r="AN71" s="379"/>
      <c r="AO71" s="379"/>
      <c r="AP71" s="379"/>
      <c r="AQ71" s="379"/>
      <c r="AR71" s="379"/>
    </row>
    <row r="72" spans="1:44" ht="15.75" customHeight="1" x14ac:dyDescent="0.2">
      <c r="J72" s="379"/>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379"/>
      <c r="AJ72" s="379"/>
      <c r="AK72" s="379"/>
      <c r="AL72" s="379"/>
      <c r="AM72" s="379"/>
      <c r="AN72" s="379"/>
      <c r="AO72" s="379"/>
      <c r="AP72" s="379"/>
      <c r="AQ72" s="379"/>
      <c r="AR72" s="379"/>
    </row>
    <row r="73" spans="1:44" ht="15.75" customHeight="1" x14ac:dyDescent="0.2">
      <c r="J73" s="379"/>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379"/>
      <c r="AJ73" s="379"/>
      <c r="AK73" s="379"/>
      <c r="AL73" s="379"/>
      <c r="AM73" s="379"/>
      <c r="AN73" s="379"/>
      <c r="AO73" s="379"/>
      <c r="AP73" s="379"/>
      <c r="AQ73" s="379"/>
      <c r="AR73" s="379"/>
    </row>
    <row r="74" spans="1:44" ht="15.75" customHeight="1" x14ac:dyDescent="0.2">
      <c r="J74" s="379"/>
      <c r="K74" s="379"/>
      <c r="L74" s="379"/>
      <c r="M74" s="379"/>
      <c r="N74" s="379"/>
      <c r="O74" s="379"/>
      <c r="P74" s="379"/>
      <c r="Q74" s="379"/>
      <c r="R74" s="379"/>
      <c r="S74" s="379"/>
      <c r="T74" s="379"/>
      <c r="U74" s="379"/>
      <c r="V74" s="379"/>
      <c r="W74" s="379"/>
      <c r="X74" s="379"/>
      <c r="Y74" s="379"/>
      <c r="Z74" s="379"/>
      <c r="AA74" s="379"/>
      <c r="AB74" s="379"/>
      <c r="AC74" s="379"/>
      <c r="AD74" s="379"/>
      <c r="AE74" s="379"/>
      <c r="AF74" s="379"/>
      <c r="AG74" s="379"/>
      <c r="AH74" s="379"/>
      <c r="AI74" s="379"/>
      <c r="AJ74" s="379"/>
      <c r="AK74" s="379"/>
      <c r="AL74" s="379"/>
      <c r="AM74" s="379"/>
      <c r="AN74" s="379"/>
      <c r="AO74" s="379"/>
      <c r="AP74" s="379"/>
      <c r="AQ74" s="379"/>
      <c r="AR74" s="379"/>
    </row>
    <row r="75" spans="1:44" ht="15.75" customHeight="1" x14ac:dyDescent="0.2">
      <c r="J75" s="379"/>
      <c r="K75" s="379"/>
      <c r="L75" s="379"/>
      <c r="M75" s="379"/>
      <c r="N75" s="379"/>
      <c r="O75" s="379"/>
      <c r="P75" s="379"/>
      <c r="Q75" s="379"/>
      <c r="R75" s="379"/>
      <c r="S75" s="379"/>
      <c r="T75" s="379"/>
      <c r="U75" s="379"/>
      <c r="V75" s="379"/>
      <c r="W75" s="379"/>
      <c r="X75" s="379"/>
      <c r="Y75" s="379"/>
      <c r="Z75" s="379"/>
      <c r="AA75" s="379"/>
      <c r="AB75" s="379"/>
      <c r="AC75" s="379"/>
      <c r="AD75" s="379"/>
      <c r="AE75" s="379"/>
      <c r="AF75" s="379"/>
      <c r="AG75" s="379"/>
      <c r="AH75" s="379"/>
      <c r="AI75" s="379"/>
      <c r="AJ75" s="379"/>
      <c r="AK75" s="379"/>
      <c r="AL75" s="379"/>
      <c r="AM75" s="379"/>
      <c r="AN75" s="379"/>
      <c r="AO75" s="379"/>
      <c r="AP75" s="379"/>
      <c r="AQ75" s="379"/>
      <c r="AR75" s="379"/>
    </row>
    <row r="76" spans="1:44" ht="15.75" customHeight="1" x14ac:dyDescent="0.2">
      <c r="N76" s="379"/>
      <c r="O76" s="379"/>
      <c r="P76" s="379"/>
      <c r="Q76" s="379"/>
      <c r="R76" s="379"/>
      <c r="S76" s="379"/>
      <c r="T76" s="379"/>
      <c r="U76" s="379"/>
      <c r="V76" s="379"/>
      <c r="W76" s="379"/>
      <c r="X76" s="379"/>
      <c r="Y76" s="379"/>
      <c r="Z76" s="379"/>
      <c r="AA76" s="379"/>
      <c r="AB76" s="379"/>
      <c r="AC76" s="379"/>
      <c r="AD76" s="379"/>
      <c r="AE76" s="379"/>
      <c r="AF76" s="379"/>
      <c r="AG76" s="379"/>
      <c r="AH76" s="379"/>
      <c r="AI76" s="379"/>
      <c r="AJ76" s="379"/>
      <c r="AK76" s="379"/>
      <c r="AL76" s="379"/>
      <c r="AM76" s="379"/>
      <c r="AN76" s="379"/>
      <c r="AO76" s="379"/>
      <c r="AP76" s="379"/>
      <c r="AQ76" s="379"/>
      <c r="AR76" s="379"/>
    </row>
    <row r="77" spans="1:44" ht="15.75" customHeight="1" x14ac:dyDescent="0.2">
      <c r="N77" s="379"/>
      <c r="O77" s="379"/>
      <c r="P77" s="379"/>
      <c r="Q77" s="379"/>
      <c r="R77" s="379"/>
      <c r="S77" s="379"/>
      <c r="T77" s="379"/>
      <c r="U77" s="379"/>
      <c r="V77" s="379"/>
      <c r="W77" s="379"/>
      <c r="X77" s="379"/>
      <c r="Y77" s="379"/>
      <c r="Z77" s="379"/>
      <c r="AA77" s="379"/>
      <c r="AB77" s="379"/>
      <c r="AC77" s="379"/>
      <c r="AD77" s="379"/>
      <c r="AE77" s="379"/>
      <c r="AF77" s="379"/>
      <c r="AG77" s="379"/>
      <c r="AH77" s="379"/>
      <c r="AI77" s="379"/>
      <c r="AJ77" s="379"/>
      <c r="AK77" s="379"/>
      <c r="AL77" s="379"/>
      <c r="AM77" s="379"/>
      <c r="AN77" s="379"/>
      <c r="AO77" s="379"/>
      <c r="AP77" s="379"/>
      <c r="AQ77" s="379"/>
      <c r="AR77" s="379"/>
    </row>
    <row r="78" spans="1:44" ht="15.75" customHeight="1" x14ac:dyDescent="0.2">
      <c r="N78" s="379"/>
      <c r="O78" s="379"/>
      <c r="P78" s="379"/>
      <c r="Q78" s="379"/>
      <c r="R78" s="379"/>
      <c r="S78" s="379"/>
      <c r="T78" s="379"/>
      <c r="U78" s="379"/>
      <c r="V78" s="379"/>
      <c r="W78" s="379"/>
      <c r="X78" s="379"/>
      <c r="Y78" s="379"/>
      <c r="Z78" s="379"/>
      <c r="AA78" s="379"/>
      <c r="AB78" s="379"/>
      <c r="AC78" s="379"/>
      <c r="AD78" s="379"/>
      <c r="AE78" s="379"/>
      <c r="AF78" s="379"/>
      <c r="AG78" s="379"/>
      <c r="AH78" s="379"/>
      <c r="AI78" s="379"/>
      <c r="AJ78" s="379"/>
      <c r="AK78" s="379"/>
      <c r="AL78" s="379"/>
      <c r="AM78" s="379"/>
      <c r="AN78" s="379"/>
      <c r="AO78" s="379"/>
      <c r="AP78" s="379"/>
      <c r="AQ78" s="379"/>
      <c r="AR78" s="379"/>
    </row>
    <row r="79" spans="1:44" ht="15.75" customHeight="1" x14ac:dyDescent="0.2">
      <c r="N79" s="379"/>
      <c r="O79" s="379"/>
      <c r="P79" s="379"/>
      <c r="Q79" s="379"/>
      <c r="R79" s="379"/>
      <c r="S79" s="379"/>
      <c r="T79" s="379"/>
      <c r="U79" s="379"/>
      <c r="V79" s="379"/>
      <c r="W79" s="379"/>
      <c r="X79" s="379"/>
      <c r="Y79" s="379"/>
      <c r="Z79" s="379"/>
      <c r="AA79" s="379"/>
      <c r="AB79" s="379"/>
      <c r="AC79" s="379"/>
      <c r="AD79" s="379"/>
      <c r="AE79" s="379"/>
      <c r="AF79" s="379"/>
      <c r="AG79" s="379"/>
      <c r="AH79" s="379"/>
      <c r="AI79" s="379"/>
      <c r="AJ79" s="379"/>
      <c r="AK79" s="379"/>
      <c r="AL79" s="379"/>
      <c r="AM79" s="379"/>
      <c r="AN79" s="379"/>
      <c r="AO79" s="379"/>
      <c r="AP79" s="379"/>
      <c r="AQ79" s="379"/>
      <c r="AR79" s="379"/>
    </row>
    <row r="80" spans="1:44" ht="15.75" customHeight="1" x14ac:dyDescent="0.2">
      <c r="N80" s="379"/>
      <c r="O80" s="379"/>
      <c r="P80" s="379"/>
      <c r="Q80" s="379"/>
      <c r="R80" s="379"/>
      <c r="S80" s="379"/>
      <c r="T80" s="379"/>
      <c r="U80" s="379"/>
      <c r="V80" s="379"/>
      <c r="W80" s="379"/>
      <c r="X80" s="379"/>
      <c r="Y80" s="379"/>
      <c r="Z80" s="379"/>
      <c r="AA80" s="379"/>
      <c r="AB80" s="379"/>
      <c r="AC80" s="379"/>
      <c r="AD80" s="379"/>
      <c r="AE80" s="379"/>
      <c r="AF80" s="379"/>
      <c r="AG80" s="379"/>
      <c r="AH80" s="379"/>
      <c r="AI80" s="379"/>
      <c r="AJ80" s="379"/>
      <c r="AK80" s="379"/>
      <c r="AL80" s="379"/>
      <c r="AM80" s="379"/>
      <c r="AN80" s="379"/>
      <c r="AO80" s="379"/>
      <c r="AP80" s="379"/>
      <c r="AQ80" s="379"/>
      <c r="AR80" s="379"/>
    </row>
    <row r="81" spans="14:44" ht="15.75" customHeight="1" x14ac:dyDescent="0.2">
      <c r="N81" s="379"/>
      <c r="O81" s="379"/>
      <c r="P81" s="379"/>
      <c r="Q81" s="379"/>
      <c r="R81" s="379"/>
      <c r="S81" s="379"/>
      <c r="T81" s="379"/>
      <c r="U81" s="379"/>
      <c r="V81" s="379"/>
      <c r="W81" s="379"/>
      <c r="X81" s="379"/>
      <c r="Y81" s="379"/>
      <c r="Z81" s="379"/>
      <c r="AA81" s="379"/>
      <c r="AB81" s="379"/>
      <c r="AC81" s="379"/>
      <c r="AD81" s="379"/>
      <c r="AE81" s="379"/>
      <c r="AF81" s="379"/>
      <c r="AG81" s="379"/>
      <c r="AH81" s="379"/>
      <c r="AI81" s="379"/>
      <c r="AJ81" s="379"/>
      <c r="AK81" s="379"/>
      <c r="AL81" s="379"/>
      <c r="AM81" s="379"/>
      <c r="AN81" s="379"/>
      <c r="AO81" s="379"/>
      <c r="AP81" s="379"/>
      <c r="AQ81" s="379"/>
      <c r="AR81" s="379"/>
    </row>
    <row r="82" spans="14:44" ht="15.75" customHeight="1" x14ac:dyDescent="0.2">
      <c r="N82" s="379"/>
      <c r="O82" s="379"/>
      <c r="P82" s="379"/>
      <c r="Q82" s="379"/>
      <c r="R82" s="379"/>
      <c r="S82" s="379"/>
      <c r="T82" s="379"/>
      <c r="U82" s="379"/>
      <c r="V82" s="379"/>
      <c r="W82" s="379"/>
      <c r="X82" s="379"/>
      <c r="Y82" s="379"/>
      <c r="Z82" s="379"/>
      <c r="AA82" s="379"/>
      <c r="AB82" s="379"/>
      <c r="AC82" s="379"/>
      <c r="AD82" s="379"/>
      <c r="AE82" s="379"/>
      <c r="AF82" s="379"/>
      <c r="AG82" s="379"/>
      <c r="AH82" s="379"/>
      <c r="AI82" s="379"/>
      <c r="AJ82" s="379"/>
      <c r="AK82" s="379"/>
      <c r="AL82" s="379"/>
      <c r="AM82" s="379"/>
      <c r="AN82" s="379"/>
      <c r="AO82" s="379"/>
      <c r="AP82" s="379"/>
      <c r="AQ82" s="379"/>
      <c r="AR82" s="379"/>
    </row>
    <row r="83" spans="14:44" ht="15.75" customHeight="1" x14ac:dyDescent="0.2">
      <c r="N83" s="379"/>
      <c r="O83" s="379"/>
      <c r="P83" s="379"/>
      <c r="Q83" s="379"/>
      <c r="R83" s="379"/>
      <c r="S83" s="379"/>
      <c r="T83" s="379"/>
      <c r="U83" s="379"/>
      <c r="V83" s="379"/>
      <c r="W83" s="379"/>
      <c r="X83" s="379"/>
      <c r="Y83" s="379"/>
      <c r="Z83" s="379"/>
      <c r="AA83" s="379"/>
      <c r="AB83" s="379"/>
      <c r="AC83" s="379"/>
      <c r="AD83" s="379"/>
      <c r="AE83" s="379"/>
      <c r="AF83" s="379"/>
      <c r="AG83" s="379"/>
      <c r="AH83" s="379"/>
      <c r="AI83" s="379"/>
      <c r="AJ83" s="379"/>
      <c r="AK83" s="379"/>
      <c r="AL83" s="379"/>
      <c r="AM83" s="379"/>
      <c r="AN83" s="379"/>
      <c r="AO83" s="379"/>
      <c r="AP83" s="379"/>
      <c r="AQ83" s="379"/>
      <c r="AR83" s="379"/>
    </row>
    <row r="84" spans="14:44" ht="15.75" customHeight="1" x14ac:dyDescent="0.2">
      <c r="N84" s="379"/>
      <c r="O84" s="379"/>
      <c r="P84" s="379"/>
      <c r="Q84" s="379"/>
      <c r="R84" s="379"/>
      <c r="S84" s="379"/>
      <c r="T84" s="379"/>
      <c r="U84" s="379"/>
      <c r="V84" s="379"/>
      <c r="W84" s="379"/>
      <c r="X84" s="379"/>
      <c r="Y84" s="379"/>
      <c r="Z84" s="379"/>
      <c r="AA84" s="379"/>
      <c r="AB84" s="379"/>
      <c r="AC84" s="379"/>
      <c r="AD84" s="379"/>
      <c r="AE84" s="379"/>
      <c r="AF84" s="379"/>
      <c r="AG84" s="379"/>
      <c r="AH84" s="379"/>
      <c r="AI84" s="379"/>
      <c r="AJ84" s="379"/>
      <c r="AK84" s="379"/>
      <c r="AL84" s="379"/>
      <c r="AM84" s="379"/>
      <c r="AN84" s="379"/>
      <c r="AO84" s="379"/>
      <c r="AP84" s="379"/>
      <c r="AQ84" s="379"/>
      <c r="AR84" s="379"/>
    </row>
    <row r="85" spans="14:44" ht="15.75" customHeight="1" x14ac:dyDescent="0.2">
      <c r="N85" s="379"/>
      <c r="O85" s="379"/>
      <c r="P85" s="379"/>
      <c r="Q85" s="379"/>
      <c r="R85" s="379"/>
      <c r="S85" s="379"/>
      <c r="T85" s="379"/>
      <c r="U85" s="379"/>
      <c r="V85" s="379"/>
      <c r="W85" s="379"/>
      <c r="X85" s="379"/>
      <c r="Y85" s="379"/>
      <c r="Z85" s="379"/>
      <c r="AA85" s="379"/>
      <c r="AB85" s="379"/>
      <c r="AC85" s="379"/>
      <c r="AD85" s="379"/>
      <c r="AE85" s="379"/>
      <c r="AF85" s="379"/>
      <c r="AG85" s="379"/>
      <c r="AH85" s="379"/>
      <c r="AI85" s="379"/>
      <c r="AJ85" s="379"/>
      <c r="AK85" s="379"/>
      <c r="AL85" s="379"/>
      <c r="AM85" s="379"/>
      <c r="AN85" s="379"/>
      <c r="AO85" s="379"/>
      <c r="AP85" s="379"/>
      <c r="AQ85" s="379"/>
      <c r="AR85" s="379"/>
    </row>
    <row r="86" spans="14:44" ht="15.75" customHeight="1" x14ac:dyDescent="0.2">
      <c r="N86" s="379"/>
      <c r="O86" s="379"/>
      <c r="P86" s="379"/>
      <c r="Q86" s="379"/>
      <c r="R86" s="379"/>
      <c r="S86" s="379"/>
      <c r="T86" s="379"/>
      <c r="U86" s="379"/>
      <c r="V86" s="379"/>
      <c r="W86" s="379"/>
      <c r="X86" s="379"/>
      <c r="Y86" s="379"/>
      <c r="Z86" s="379"/>
      <c r="AA86" s="379"/>
      <c r="AB86" s="379"/>
      <c r="AC86" s="379"/>
      <c r="AD86" s="379"/>
      <c r="AE86" s="379"/>
      <c r="AF86" s="379"/>
      <c r="AG86" s="379"/>
      <c r="AH86" s="379"/>
      <c r="AI86" s="379"/>
      <c r="AJ86" s="379"/>
      <c r="AK86" s="379"/>
      <c r="AL86" s="379"/>
      <c r="AM86" s="379"/>
      <c r="AN86" s="379"/>
      <c r="AO86" s="379"/>
      <c r="AP86" s="379"/>
      <c r="AQ86" s="379"/>
      <c r="AR86" s="379"/>
    </row>
    <row r="87" spans="14:44" ht="15.75" customHeight="1" x14ac:dyDescent="0.2">
      <c r="N87" s="379"/>
      <c r="O87" s="379"/>
      <c r="P87" s="379"/>
      <c r="Q87" s="379"/>
      <c r="R87" s="379"/>
      <c r="S87" s="379"/>
      <c r="T87" s="379"/>
      <c r="U87" s="379"/>
      <c r="V87" s="379"/>
      <c r="W87" s="379"/>
      <c r="X87" s="379"/>
      <c r="Y87" s="379"/>
      <c r="Z87" s="379"/>
      <c r="AA87" s="379"/>
      <c r="AB87" s="379"/>
      <c r="AC87" s="379"/>
      <c r="AD87" s="379"/>
      <c r="AE87" s="379"/>
      <c r="AF87" s="379"/>
      <c r="AG87" s="379"/>
      <c r="AH87" s="379"/>
      <c r="AI87" s="379"/>
      <c r="AJ87" s="379"/>
      <c r="AK87" s="379"/>
      <c r="AL87" s="379"/>
      <c r="AM87" s="379"/>
      <c r="AN87" s="379"/>
      <c r="AO87" s="379"/>
      <c r="AP87" s="379"/>
      <c r="AQ87" s="379"/>
      <c r="AR87" s="379"/>
    </row>
  </sheetData>
  <sheetProtection password="D13B" sheet="1" objects="1" scenarios="1" selectLockedCells="1"/>
  <mergeCells count="24">
    <mergeCell ref="G5:H5"/>
    <mergeCell ref="G6:H6"/>
    <mergeCell ref="G7:H7"/>
    <mergeCell ref="E45:G45"/>
    <mergeCell ref="F33:F34"/>
    <mergeCell ref="G33:G34"/>
    <mergeCell ref="B24:G24"/>
    <mergeCell ref="B32:H32"/>
    <mergeCell ref="H33:H34"/>
    <mergeCell ref="B33:C33"/>
    <mergeCell ref="B14:G14"/>
    <mergeCell ref="E46:G46"/>
    <mergeCell ref="B10:G10"/>
    <mergeCell ref="B9:H9"/>
    <mergeCell ref="B11:G11"/>
    <mergeCell ref="B12:G12"/>
    <mergeCell ref="B16:G16"/>
    <mergeCell ref="B17:G17"/>
    <mergeCell ref="B18:G18"/>
    <mergeCell ref="B19:G19"/>
    <mergeCell ref="D33:D34"/>
    <mergeCell ref="B13:G13"/>
    <mergeCell ref="B15:G15"/>
    <mergeCell ref="F30:H30"/>
  </mergeCells>
  <phoneticPr fontId="2" type="noConversion"/>
  <printOptions horizontalCentered="1"/>
  <pageMargins left="0.7" right="0.25" top="0.18" bottom="0.35" header="0.17" footer="0.17"/>
  <pageSetup scale="78" orientation="portrait" r:id="rId1"/>
  <headerFooter alignWithMargins="0">
    <oddFooter>&amp;L&amp;8&amp;Z&amp;F, &amp;A&amp;R&amp;8&amp;D, &amp;T</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7" tint="0.39997558519241921"/>
    <pageSetUpPr fitToPage="1"/>
  </sheetPr>
  <dimension ref="A1:R95"/>
  <sheetViews>
    <sheetView topLeftCell="A34" zoomScaleNormal="140" workbookViewId="0">
      <selection activeCell="A27" sqref="A27"/>
    </sheetView>
  </sheetViews>
  <sheetFormatPr defaultRowHeight="12.75" x14ac:dyDescent="0.2"/>
  <cols>
    <col min="1" max="1" width="32.28515625" style="70" customWidth="1"/>
    <col min="2" max="3" width="12.5703125" style="70" customWidth="1"/>
    <col min="4" max="4" width="10.5703125" style="70" customWidth="1"/>
    <col min="5" max="6" width="12.85546875" style="70" customWidth="1"/>
    <col min="7" max="7" width="17.42578125" style="70" customWidth="1"/>
    <col min="8" max="8" width="5.28515625" style="75" customWidth="1"/>
    <col min="9" max="16384" width="9.140625" style="70"/>
  </cols>
  <sheetData>
    <row r="1" spans="1:18" s="167" customFormat="1" ht="16.5" customHeight="1" x14ac:dyDescent="0.3">
      <c r="A1" s="50" t="s">
        <v>1036</v>
      </c>
      <c r="B1" s="142"/>
      <c r="C1" s="142"/>
      <c r="D1" s="142"/>
      <c r="E1" s="142"/>
      <c r="F1" s="142"/>
      <c r="G1" s="142"/>
      <c r="H1" s="149" t="s">
        <v>803</v>
      </c>
      <c r="I1" s="96"/>
      <c r="J1" s="96"/>
      <c r="K1" s="96"/>
      <c r="L1" s="96"/>
      <c r="M1" s="96"/>
      <c r="N1" s="96"/>
      <c r="O1" s="96"/>
      <c r="P1" s="96"/>
      <c r="Q1" s="96"/>
      <c r="R1" s="96"/>
    </row>
    <row r="2" spans="1:18" s="167" customFormat="1" ht="15.75" x14ac:dyDescent="0.25">
      <c r="A2" s="50" t="s">
        <v>805</v>
      </c>
      <c r="B2" s="96"/>
      <c r="C2" s="96"/>
      <c r="D2" s="96"/>
      <c r="E2" s="96"/>
      <c r="F2" s="96"/>
      <c r="G2" s="96"/>
      <c r="H2" s="149" t="s">
        <v>148</v>
      </c>
      <c r="I2" s="96"/>
      <c r="J2" s="96"/>
      <c r="K2" s="96"/>
      <c r="L2" s="96"/>
      <c r="M2" s="96"/>
      <c r="N2" s="96"/>
      <c r="O2" s="96"/>
      <c r="P2" s="96"/>
      <c r="Q2" s="96"/>
      <c r="R2" s="96"/>
    </row>
    <row r="3" spans="1:18" s="167" customFormat="1" ht="18.75" x14ac:dyDescent="0.3">
      <c r="A3" s="40" t="s">
        <v>312</v>
      </c>
      <c r="B3" s="96"/>
      <c r="C3" s="96"/>
      <c r="D3" s="96"/>
      <c r="E3" s="96"/>
      <c r="F3" s="96"/>
      <c r="G3" s="96"/>
      <c r="H3" s="149"/>
      <c r="I3" s="96"/>
      <c r="J3" s="96"/>
      <c r="K3" s="96"/>
      <c r="L3" s="96"/>
      <c r="M3" s="96"/>
      <c r="N3" s="96"/>
      <c r="O3" s="96"/>
      <c r="P3" s="96"/>
      <c r="Q3" s="96"/>
      <c r="R3" s="96"/>
    </row>
    <row r="4" spans="1:18" s="167" customFormat="1" ht="15.75" x14ac:dyDescent="0.25">
      <c r="A4" s="50" t="s">
        <v>232</v>
      </c>
      <c r="B4" s="96"/>
      <c r="C4" s="96"/>
      <c r="D4" s="96"/>
      <c r="E4" s="96"/>
      <c r="F4" s="96"/>
      <c r="G4" s="96"/>
      <c r="H4" s="159"/>
      <c r="I4" s="96"/>
      <c r="J4" s="96"/>
      <c r="K4" s="96"/>
      <c r="L4" s="96"/>
      <c r="M4" s="96"/>
      <c r="N4" s="96"/>
      <c r="O4" s="96"/>
      <c r="P4" s="96"/>
      <c r="Q4" s="96"/>
      <c r="R4" s="96"/>
    </row>
    <row r="5" spans="1:18" ht="18.75" customHeight="1" x14ac:dyDescent="0.25">
      <c r="A5" s="50" t="s">
        <v>332</v>
      </c>
      <c r="B5" s="96"/>
      <c r="C5" s="96"/>
      <c r="D5" s="96"/>
      <c r="E5" s="96"/>
      <c r="F5" s="96"/>
      <c r="G5" s="96"/>
      <c r="I5" s="96"/>
      <c r="J5" s="96"/>
      <c r="K5" s="96"/>
      <c r="L5" s="96"/>
      <c r="M5" s="96"/>
      <c r="N5" s="96"/>
      <c r="O5" s="96"/>
      <c r="P5" s="96"/>
      <c r="Q5" s="96"/>
      <c r="R5" s="96"/>
    </row>
    <row r="6" spans="1:18" ht="16.5" customHeight="1" x14ac:dyDescent="0.25">
      <c r="A6" s="96"/>
      <c r="B6" s="96"/>
      <c r="C6" s="96"/>
      <c r="D6" s="96"/>
      <c r="E6" s="149" t="s">
        <v>221</v>
      </c>
      <c r="F6" s="149"/>
      <c r="G6" s="794">
        <f>'1 Provider Data'!$B$5</f>
        <v>0</v>
      </c>
      <c r="H6" s="794"/>
      <c r="I6" s="96"/>
      <c r="J6" s="96"/>
      <c r="K6" s="96"/>
      <c r="L6" s="96"/>
      <c r="M6" s="96"/>
      <c r="N6" s="96"/>
      <c r="O6" s="96"/>
      <c r="P6" s="96"/>
      <c r="Q6" s="96"/>
      <c r="R6" s="96"/>
    </row>
    <row r="7" spans="1:18" s="89" customFormat="1" ht="13.5" customHeight="1" x14ac:dyDescent="0.25">
      <c r="A7" s="96"/>
      <c r="B7" s="96"/>
      <c r="C7" s="96"/>
      <c r="D7" s="96"/>
      <c r="E7" s="149" t="s">
        <v>1034</v>
      </c>
      <c r="F7" s="149"/>
      <c r="G7" s="887">
        <f>+'1 Provider Data'!$B$12</f>
        <v>0</v>
      </c>
      <c r="H7" s="887"/>
      <c r="I7" s="96"/>
      <c r="J7" s="96"/>
      <c r="K7" s="96"/>
      <c r="L7" s="96"/>
      <c r="M7" s="96"/>
      <c r="N7" s="96"/>
      <c r="O7" s="96"/>
      <c r="P7" s="96"/>
      <c r="Q7" s="96"/>
      <c r="R7" s="96"/>
    </row>
    <row r="8" spans="1:18" s="89" customFormat="1" ht="14.25" customHeight="1" x14ac:dyDescent="0.25">
      <c r="A8" s="96"/>
      <c r="B8" s="96"/>
      <c r="C8" s="96"/>
      <c r="D8" s="96"/>
      <c r="E8" s="149" t="s">
        <v>222</v>
      </c>
      <c r="F8" s="149"/>
      <c r="G8" s="798">
        <f>'1 Provider Data'!$B$7</f>
        <v>41455</v>
      </c>
      <c r="H8" s="798"/>
      <c r="I8" s="96"/>
      <c r="J8" s="96"/>
      <c r="K8" s="96"/>
      <c r="L8" s="96"/>
      <c r="M8" s="96"/>
      <c r="N8" s="96"/>
      <c r="O8" s="96"/>
      <c r="P8" s="96"/>
      <c r="Q8" s="96"/>
      <c r="R8" s="96"/>
    </row>
    <row r="9" spans="1:18" ht="13.5" thickBot="1" x14ac:dyDescent="0.25">
      <c r="A9" s="96"/>
      <c r="B9" s="96"/>
      <c r="C9" s="96"/>
      <c r="D9" s="96"/>
      <c r="E9" s="96"/>
      <c r="F9" s="96"/>
      <c r="G9" s="96"/>
      <c r="H9" s="159"/>
      <c r="I9" s="96"/>
      <c r="J9" s="96"/>
      <c r="K9" s="96"/>
      <c r="L9" s="96"/>
      <c r="M9" s="96"/>
      <c r="N9" s="96"/>
      <c r="O9" s="96"/>
      <c r="P9" s="96"/>
      <c r="Q9" s="96"/>
      <c r="R9" s="96"/>
    </row>
    <row r="10" spans="1:18" ht="24" customHeight="1" thickBot="1" x14ac:dyDescent="0.25">
      <c r="A10" s="896" t="s">
        <v>266</v>
      </c>
      <c r="B10" s="897"/>
      <c r="C10" s="897"/>
      <c r="D10" s="897"/>
      <c r="E10" s="897"/>
      <c r="F10" s="897"/>
      <c r="G10" s="897"/>
      <c r="H10" s="898"/>
      <c r="I10" s="96"/>
      <c r="J10" s="96"/>
      <c r="K10" s="96"/>
      <c r="L10" s="96"/>
      <c r="M10" s="96"/>
      <c r="N10" s="96"/>
      <c r="O10" s="96"/>
      <c r="P10" s="96"/>
      <c r="Q10" s="96"/>
      <c r="R10" s="96"/>
    </row>
    <row r="11" spans="1:18" ht="9" customHeight="1" thickBot="1" x14ac:dyDescent="0.25">
      <c r="A11" s="96"/>
      <c r="B11" s="96"/>
      <c r="C11" s="96"/>
      <c r="D11" s="96"/>
      <c r="E11" s="96"/>
      <c r="F11" s="96"/>
      <c r="G11" s="96"/>
      <c r="H11" s="159"/>
      <c r="I11" s="96"/>
      <c r="J11" s="96"/>
      <c r="K11" s="96"/>
      <c r="L11" s="96"/>
      <c r="M11" s="96"/>
      <c r="N11" s="96"/>
      <c r="O11" s="96"/>
      <c r="P11" s="96"/>
      <c r="Q11" s="96"/>
      <c r="R11" s="96"/>
    </row>
    <row r="12" spans="1:18" ht="21.75" customHeight="1" thickBot="1" x14ac:dyDescent="0.3">
      <c r="A12" s="893" t="s">
        <v>975</v>
      </c>
      <c r="B12" s="894"/>
      <c r="C12" s="894"/>
      <c r="D12" s="894"/>
      <c r="E12" s="894"/>
      <c r="F12" s="894"/>
      <c r="G12" s="894"/>
      <c r="H12" s="895"/>
      <c r="I12" s="96"/>
      <c r="J12" s="96"/>
      <c r="K12" s="96"/>
      <c r="L12" s="96"/>
      <c r="M12" s="96"/>
      <c r="N12" s="96"/>
      <c r="O12" s="96"/>
      <c r="P12" s="96"/>
      <c r="Q12" s="96"/>
      <c r="R12" s="96"/>
    </row>
    <row r="13" spans="1:18" ht="16.5" customHeight="1" x14ac:dyDescent="0.2">
      <c r="A13" s="145" t="s">
        <v>845</v>
      </c>
      <c r="B13" s="145" t="s">
        <v>846</v>
      </c>
      <c r="C13" s="145" t="s">
        <v>847</v>
      </c>
      <c r="D13" s="145" t="s">
        <v>848</v>
      </c>
      <c r="E13" s="145" t="s">
        <v>849</v>
      </c>
      <c r="F13" s="145" t="s">
        <v>844</v>
      </c>
      <c r="G13" s="145" t="s">
        <v>843</v>
      </c>
      <c r="H13" s="159"/>
      <c r="I13" s="96"/>
      <c r="J13" s="96"/>
      <c r="K13" s="96"/>
      <c r="L13" s="96"/>
      <c r="M13" s="96"/>
      <c r="N13" s="96"/>
      <c r="O13" s="96"/>
      <c r="P13" s="96"/>
      <c r="Q13" s="96"/>
      <c r="R13" s="96"/>
    </row>
    <row r="14" spans="1:18" ht="64.5" customHeight="1" x14ac:dyDescent="0.2">
      <c r="A14" s="192" t="s">
        <v>985</v>
      </c>
      <c r="B14" s="99" t="s">
        <v>308</v>
      </c>
      <c r="C14" s="99" t="s">
        <v>309</v>
      </c>
      <c r="D14" s="193" t="s">
        <v>311</v>
      </c>
      <c r="E14" s="99" t="s">
        <v>333</v>
      </c>
      <c r="F14" s="99" t="s">
        <v>184</v>
      </c>
      <c r="G14" s="193" t="s">
        <v>307</v>
      </c>
      <c r="H14" s="194" t="s">
        <v>31</v>
      </c>
      <c r="I14" s="96"/>
      <c r="J14" s="96"/>
      <c r="K14" s="96"/>
      <c r="L14" s="96"/>
      <c r="M14" s="96"/>
      <c r="N14" s="96"/>
      <c r="O14" s="96"/>
      <c r="P14" s="96"/>
      <c r="Q14" s="96"/>
      <c r="R14" s="96"/>
    </row>
    <row r="15" spans="1:18" ht="20.25" customHeight="1" x14ac:dyDescent="0.2">
      <c r="A15" s="644"/>
      <c r="B15" s="645"/>
      <c r="C15" s="646"/>
      <c r="D15" s="195">
        <f>'2 Medicaid allocation %'!$H$24</f>
        <v>0</v>
      </c>
      <c r="E15" s="643">
        <f>6%+2%/3</f>
        <v>6.6666666666666666E-2</v>
      </c>
      <c r="F15" s="642"/>
      <c r="G15" s="670">
        <f>IF(F15=0,(B15+C15)*D15*E15,(F15*D15))</f>
        <v>0</v>
      </c>
      <c r="H15" s="101">
        <v>1</v>
      </c>
      <c r="I15" s="96"/>
      <c r="J15" s="96"/>
      <c r="K15" s="96"/>
      <c r="L15" s="96"/>
      <c r="M15" s="96"/>
      <c r="N15" s="96"/>
      <c r="O15" s="96"/>
      <c r="P15" s="96"/>
      <c r="Q15" s="96"/>
      <c r="R15" s="96"/>
    </row>
    <row r="16" spans="1:18" ht="20.25" customHeight="1" x14ac:dyDescent="0.2">
      <c r="A16" s="647"/>
      <c r="B16" s="640"/>
      <c r="C16" s="648"/>
      <c r="D16" s="196">
        <f>'2 Medicaid allocation %'!$H$24</f>
        <v>0</v>
      </c>
      <c r="E16" s="643">
        <f t="shared" ref="E16:E31" si="0">6%+2%/3</f>
        <v>6.6666666666666666E-2</v>
      </c>
      <c r="F16" s="642"/>
      <c r="G16" s="670">
        <f t="shared" ref="G16:G31" si="1">IF(F16&lt;1,(B16+C16)*D16*E16,(F16*D16))</f>
        <v>0</v>
      </c>
      <c r="H16" s="101">
        <v>2</v>
      </c>
      <c r="I16" s="96"/>
      <c r="J16" s="96"/>
      <c r="K16" s="96"/>
      <c r="L16" s="96"/>
      <c r="M16" s="96"/>
      <c r="N16" s="96"/>
      <c r="O16" s="96"/>
      <c r="P16" s="96"/>
      <c r="Q16" s="96"/>
      <c r="R16" s="96"/>
    </row>
    <row r="17" spans="1:18" ht="20.25" customHeight="1" x14ac:dyDescent="0.2">
      <c r="A17" s="647"/>
      <c r="B17" s="640"/>
      <c r="C17" s="648"/>
      <c r="D17" s="196">
        <f>'2 Medicaid allocation %'!$H$24</f>
        <v>0</v>
      </c>
      <c r="E17" s="643">
        <f t="shared" si="0"/>
        <v>6.6666666666666666E-2</v>
      </c>
      <c r="F17" s="642"/>
      <c r="G17" s="670">
        <f t="shared" si="1"/>
        <v>0</v>
      </c>
      <c r="H17" s="101">
        <v>3</v>
      </c>
      <c r="I17" s="96"/>
      <c r="J17" s="96"/>
      <c r="K17" s="96"/>
      <c r="L17" s="96"/>
      <c r="M17" s="96"/>
      <c r="N17" s="96"/>
      <c r="O17" s="96"/>
      <c r="P17" s="96"/>
      <c r="Q17" s="96"/>
      <c r="R17" s="96"/>
    </row>
    <row r="18" spans="1:18" ht="20.25" customHeight="1" x14ac:dyDescent="0.2">
      <c r="A18" s="647"/>
      <c r="B18" s="640"/>
      <c r="C18" s="648"/>
      <c r="D18" s="196">
        <f>'2 Medicaid allocation %'!$H$24</f>
        <v>0</v>
      </c>
      <c r="E18" s="643">
        <f t="shared" si="0"/>
        <v>6.6666666666666666E-2</v>
      </c>
      <c r="F18" s="642"/>
      <c r="G18" s="670">
        <f t="shared" si="1"/>
        <v>0</v>
      </c>
      <c r="H18" s="101">
        <v>4</v>
      </c>
      <c r="I18" s="96"/>
      <c r="J18" s="96"/>
      <c r="K18" s="96"/>
      <c r="L18" s="96"/>
      <c r="M18" s="96"/>
      <c r="N18" s="96"/>
      <c r="O18" s="96"/>
      <c r="P18" s="96"/>
      <c r="Q18" s="96"/>
      <c r="R18" s="96"/>
    </row>
    <row r="19" spans="1:18" ht="20.25" customHeight="1" x14ac:dyDescent="0.2">
      <c r="A19" s="647"/>
      <c r="B19" s="640"/>
      <c r="C19" s="648"/>
      <c r="D19" s="196">
        <f>'2 Medicaid allocation %'!$H$24</f>
        <v>0</v>
      </c>
      <c r="E19" s="643">
        <f t="shared" si="0"/>
        <v>6.6666666666666666E-2</v>
      </c>
      <c r="F19" s="642"/>
      <c r="G19" s="670">
        <f t="shared" si="1"/>
        <v>0</v>
      </c>
      <c r="H19" s="101">
        <v>5</v>
      </c>
      <c r="I19" s="96"/>
      <c r="J19" s="96"/>
      <c r="K19" s="96"/>
      <c r="L19" s="96"/>
      <c r="M19" s="96"/>
      <c r="N19" s="96"/>
      <c r="O19" s="96"/>
      <c r="P19" s="96"/>
      <c r="Q19" s="96"/>
      <c r="R19" s="96"/>
    </row>
    <row r="20" spans="1:18" ht="20.25" customHeight="1" x14ac:dyDescent="0.2">
      <c r="A20" s="647"/>
      <c r="B20" s="640"/>
      <c r="C20" s="648"/>
      <c r="D20" s="196">
        <f>'2 Medicaid allocation %'!$H$24</f>
        <v>0</v>
      </c>
      <c r="E20" s="643">
        <f t="shared" si="0"/>
        <v>6.6666666666666666E-2</v>
      </c>
      <c r="F20" s="642"/>
      <c r="G20" s="670">
        <f t="shared" si="1"/>
        <v>0</v>
      </c>
      <c r="H20" s="101">
        <v>6</v>
      </c>
      <c r="I20" s="96"/>
      <c r="J20" s="96"/>
      <c r="K20" s="96"/>
      <c r="L20" s="96"/>
      <c r="M20" s="96"/>
      <c r="N20" s="96"/>
      <c r="O20" s="96"/>
      <c r="P20" s="96"/>
      <c r="Q20" s="96"/>
      <c r="R20" s="96"/>
    </row>
    <row r="21" spans="1:18" ht="20.25" customHeight="1" x14ac:dyDescent="0.2">
      <c r="A21" s="647"/>
      <c r="B21" s="640"/>
      <c r="C21" s="648"/>
      <c r="D21" s="196">
        <f>'2 Medicaid allocation %'!$H$24</f>
        <v>0</v>
      </c>
      <c r="E21" s="643">
        <f t="shared" si="0"/>
        <v>6.6666666666666666E-2</v>
      </c>
      <c r="F21" s="642"/>
      <c r="G21" s="670">
        <f t="shared" si="1"/>
        <v>0</v>
      </c>
      <c r="H21" s="101">
        <v>7</v>
      </c>
      <c r="I21" s="96"/>
      <c r="J21" s="96"/>
      <c r="K21" s="96"/>
      <c r="L21" s="96"/>
      <c r="M21" s="96"/>
      <c r="N21" s="96"/>
      <c r="O21" s="96"/>
      <c r="P21" s="96"/>
      <c r="Q21" s="96"/>
      <c r="R21" s="96"/>
    </row>
    <row r="22" spans="1:18" ht="20.25" customHeight="1" x14ac:dyDescent="0.2">
      <c r="A22" s="647"/>
      <c r="B22" s="640"/>
      <c r="C22" s="648"/>
      <c r="D22" s="196">
        <f>'2 Medicaid allocation %'!$H$24</f>
        <v>0</v>
      </c>
      <c r="E22" s="643">
        <f t="shared" si="0"/>
        <v>6.6666666666666666E-2</v>
      </c>
      <c r="F22" s="642"/>
      <c r="G22" s="670">
        <f t="shared" si="1"/>
        <v>0</v>
      </c>
      <c r="H22" s="101">
        <v>8</v>
      </c>
      <c r="I22" s="96"/>
      <c r="J22" s="96"/>
      <c r="K22" s="96"/>
      <c r="L22" s="96"/>
      <c r="M22" s="96"/>
      <c r="N22" s="96"/>
      <c r="O22" s="96"/>
      <c r="P22" s="96"/>
      <c r="Q22" s="96"/>
      <c r="R22" s="96"/>
    </row>
    <row r="23" spans="1:18" ht="20.25" customHeight="1" x14ac:dyDescent="0.2">
      <c r="A23" s="647"/>
      <c r="B23" s="640"/>
      <c r="C23" s="648"/>
      <c r="D23" s="196">
        <f>'2 Medicaid allocation %'!$H$24</f>
        <v>0</v>
      </c>
      <c r="E23" s="643">
        <f t="shared" si="0"/>
        <v>6.6666666666666666E-2</v>
      </c>
      <c r="F23" s="642"/>
      <c r="G23" s="670">
        <f t="shared" si="1"/>
        <v>0</v>
      </c>
      <c r="H23" s="101">
        <v>9</v>
      </c>
      <c r="I23" s="96"/>
      <c r="J23" s="96"/>
      <c r="K23" s="96"/>
      <c r="L23" s="96"/>
      <c r="M23" s="96"/>
      <c r="N23" s="96"/>
      <c r="O23" s="96"/>
      <c r="P23" s="96"/>
      <c r="Q23" s="96"/>
      <c r="R23" s="96"/>
    </row>
    <row r="24" spans="1:18" ht="20.25" customHeight="1" x14ac:dyDescent="0.2">
      <c r="A24" s="647"/>
      <c r="B24" s="640"/>
      <c r="C24" s="648"/>
      <c r="D24" s="196">
        <f>'2 Medicaid allocation %'!$H$24</f>
        <v>0</v>
      </c>
      <c r="E24" s="643">
        <f t="shared" si="0"/>
        <v>6.6666666666666666E-2</v>
      </c>
      <c r="F24" s="642"/>
      <c r="G24" s="670">
        <f t="shared" si="1"/>
        <v>0</v>
      </c>
      <c r="H24" s="101">
        <v>10</v>
      </c>
      <c r="I24" s="96"/>
      <c r="J24" s="96"/>
      <c r="K24" s="96"/>
      <c r="L24" s="96"/>
      <c r="M24" s="96"/>
      <c r="N24" s="96"/>
      <c r="O24" s="96"/>
      <c r="P24" s="96"/>
      <c r="Q24" s="96"/>
      <c r="R24" s="96"/>
    </row>
    <row r="25" spans="1:18" ht="20.25" customHeight="1" x14ac:dyDescent="0.2">
      <c r="A25" s="647"/>
      <c r="B25" s="640"/>
      <c r="C25" s="648"/>
      <c r="D25" s="196">
        <f>'2 Medicaid allocation %'!$H$24</f>
        <v>0</v>
      </c>
      <c r="E25" s="643">
        <f t="shared" si="0"/>
        <v>6.6666666666666666E-2</v>
      </c>
      <c r="F25" s="642"/>
      <c r="G25" s="670">
        <f t="shared" si="1"/>
        <v>0</v>
      </c>
      <c r="H25" s="101">
        <v>11</v>
      </c>
      <c r="I25" s="96"/>
      <c r="J25" s="96"/>
      <c r="K25" s="96"/>
      <c r="L25" s="96"/>
      <c r="M25" s="96"/>
      <c r="N25" s="96"/>
      <c r="O25" s="96"/>
      <c r="P25" s="96"/>
      <c r="Q25" s="96"/>
      <c r="R25" s="96"/>
    </row>
    <row r="26" spans="1:18" ht="20.25" customHeight="1" x14ac:dyDescent="0.2">
      <c r="A26" s="647"/>
      <c r="B26" s="640"/>
      <c r="C26" s="648"/>
      <c r="D26" s="196">
        <f>'2 Medicaid allocation %'!$H$24</f>
        <v>0</v>
      </c>
      <c r="E26" s="643">
        <f t="shared" si="0"/>
        <v>6.6666666666666666E-2</v>
      </c>
      <c r="F26" s="642"/>
      <c r="G26" s="670">
        <f t="shared" si="1"/>
        <v>0</v>
      </c>
      <c r="H26" s="101">
        <v>12</v>
      </c>
      <c r="I26" s="96"/>
      <c r="J26" s="96"/>
      <c r="K26" s="96"/>
      <c r="L26" s="96"/>
      <c r="M26" s="96"/>
      <c r="N26" s="96"/>
      <c r="O26" s="96"/>
      <c r="P26" s="96"/>
      <c r="Q26" s="96"/>
      <c r="R26" s="96"/>
    </row>
    <row r="27" spans="1:18" ht="20.25" customHeight="1" x14ac:dyDescent="0.2">
      <c r="A27" s="647"/>
      <c r="B27" s="640"/>
      <c r="C27" s="648"/>
      <c r="D27" s="196">
        <f>'2 Medicaid allocation %'!$H$24</f>
        <v>0</v>
      </c>
      <c r="E27" s="643">
        <f t="shared" si="0"/>
        <v>6.6666666666666666E-2</v>
      </c>
      <c r="F27" s="642"/>
      <c r="G27" s="670">
        <f t="shared" si="1"/>
        <v>0</v>
      </c>
      <c r="H27" s="101">
        <v>13</v>
      </c>
      <c r="I27" s="96"/>
      <c r="J27" s="96"/>
      <c r="K27" s="96"/>
      <c r="L27" s="96"/>
      <c r="M27" s="96"/>
      <c r="N27" s="96"/>
      <c r="O27" s="96"/>
      <c r="P27" s="96"/>
      <c r="Q27" s="96"/>
      <c r="R27" s="96"/>
    </row>
    <row r="28" spans="1:18" ht="20.25" customHeight="1" x14ac:dyDescent="0.2">
      <c r="A28" s="647"/>
      <c r="B28" s="640"/>
      <c r="C28" s="648"/>
      <c r="D28" s="196">
        <f>'2 Medicaid allocation %'!$H$24</f>
        <v>0</v>
      </c>
      <c r="E28" s="643">
        <f t="shared" si="0"/>
        <v>6.6666666666666666E-2</v>
      </c>
      <c r="F28" s="642"/>
      <c r="G28" s="670">
        <f t="shared" si="1"/>
        <v>0</v>
      </c>
      <c r="H28" s="101">
        <v>14</v>
      </c>
      <c r="I28" s="96"/>
      <c r="J28" s="96"/>
      <c r="K28" s="96"/>
      <c r="L28" s="96"/>
      <c r="M28" s="96"/>
      <c r="N28" s="96"/>
      <c r="O28" s="96"/>
      <c r="P28" s="96"/>
      <c r="Q28" s="96"/>
      <c r="R28" s="96"/>
    </row>
    <row r="29" spans="1:18" ht="20.25" customHeight="1" x14ac:dyDescent="0.2">
      <c r="A29" s="647"/>
      <c r="B29" s="640"/>
      <c r="C29" s="648"/>
      <c r="D29" s="196">
        <f>'2 Medicaid allocation %'!$H$24</f>
        <v>0</v>
      </c>
      <c r="E29" s="643">
        <f t="shared" si="0"/>
        <v>6.6666666666666666E-2</v>
      </c>
      <c r="F29" s="642"/>
      <c r="G29" s="670">
        <f t="shared" si="1"/>
        <v>0</v>
      </c>
      <c r="H29" s="101">
        <v>15</v>
      </c>
      <c r="I29" s="96"/>
      <c r="J29" s="96"/>
      <c r="K29" s="96"/>
      <c r="L29" s="96"/>
      <c r="M29" s="96"/>
      <c r="N29" s="96"/>
      <c r="O29" s="96"/>
      <c r="P29" s="96"/>
      <c r="Q29" s="96"/>
      <c r="R29" s="96"/>
    </row>
    <row r="30" spans="1:18" ht="20.25" customHeight="1" x14ac:dyDescent="0.2">
      <c r="A30" s="647"/>
      <c r="B30" s="640"/>
      <c r="C30" s="648"/>
      <c r="D30" s="196">
        <f>'2 Medicaid allocation %'!$H$24</f>
        <v>0</v>
      </c>
      <c r="E30" s="643">
        <f t="shared" si="0"/>
        <v>6.6666666666666666E-2</v>
      </c>
      <c r="F30" s="642"/>
      <c r="G30" s="670">
        <f t="shared" si="1"/>
        <v>0</v>
      </c>
      <c r="H30" s="101">
        <v>16</v>
      </c>
      <c r="I30" s="96"/>
      <c r="J30" s="96"/>
      <c r="K30" s="96"/>
      <c r="L30" s="96"/>
      <c r="M30" s="96"/>
      <c r="N30" s="96"/>
      <c r="O30" s="96"/>
      <c r="P30" s="96"/>
      <c r="Q30" s="96"/>
      <c r="R30" s="96"/>
    </row>
    <row r="31" spans="1:18" ht="20.25" customHeight="1" thickBot="1" x14ac:dyDescent="0.3">
      <c r="A31" s="649"/>
      <c r="B31" s="640"/>
      <c r="C31" s="640"/>
      <c r="D31" s="199">
        <f>'2 Medicaid allocation %'!$H$24</f>
        <v>0</v>
      </c>
      <c r="E31" s="643">
        <f t="shared" si="0"/>
        <v>6.6666666666666666E-2</v>
      </c>
      <c r="F31" s="642"/>
      <c r="G31" s="654">
        <f t="shared" si="1"/>
        <v>0</v>
      </c>
      <c r="H31" s="101">
        <v>17</v>
      </c>
      <c r="I31" s="96"/>
      <c r="J31" s="96"/>
      <c r="K31" s="96"/>
      <c r="L31" s="96"/>
      <c r="M31" s="96"/>
      <c r="N31" s="96"/>
      <c r="O31" s="96"/>
      <c r="P31" s="96"/>
      <c r="Q31" s="96"/>
      <c r="R31" s="96"/>
    </row>
    <row r="32" spans="1:18" ht="15" customHeight="1" thickBot="1" x14ac:dyDescent="0.3">
      <c r="B32" s="198"/>
      <c r="C32" s="198"/>
      <c r="D32" s="198"/>
      <c r="E32" s="149" t="s">
        <v>150</v>
      </c>
      <c r="F32" s="149"/>
      <c r="G32" s="672">
        <f>SUM(G15:G31)</f>
        <v>0</v>
      </c>
      <c r="H32" s="671">
        <v>18</v>
      </c>
      <c r="I32" s="96"/>
      <c r="J32" s="96"/>
      <c r="K32" s="96"/>
      <c r="L32" s="96"/>
      <c r="M32" s="96"/>
      <c r="N32" s="96"/>
      <c r="O32" s="96"/>
      <c r="P32" s="96"/>
      <c r="Q32" s="96"/>
      <c r="R32" s="96"/>
    </row>
    <row r="33" spans="1:18" ht="15.75" x14ac:dyDescent="0.25">
      <c r="A33" s="145" t="s">
        <v>845</v>
      </c>
      <c r="B33" s="145" t="s">
        <v>846</v>
      </c>
      <c r="C33" s="145" t="s">
        <v>847</v>
      </c>
      <c r="D33" s="145" t="s">
        <v>848</v>
      </c>
      <c r="E33" s="145" t="s">
        <v>849</v>
      </c>
      <c r="F33" s="145" t="s">
        <v>844</v>
      </c>
      <c r="G33" s="145" t="s">
        <v>843</v>
      </c>
      <c r="H33" s="149"/>
      <c r="I33" s="96"/>
      <c r="J33" s="96"/>
      <c r="K33" s="96"/>
      <c r="L33" s="96"/>
      <c r="M33" s="96"/>
      <c r="N33" s="96"/>
      <c r="O33" s="96"/>
      <c r="P33" s="96"/>
      <c r="Q33" s="96"/>
      <c r="R33" s="96"/>
    </row>
    <row r="34" spans="1:18" ht="65.25" customHeight="1" x14ac:dyDescent="0.2">
      <c r="A34" s="192" t="s">
        <v>986</v>
      </c>
      <c r="B34" s="99" t="s">
        <v>306</v>
      </c>
      <c r="C34" s="99" t="s">
        <v>1032</v>
      </c>
      <c r="D34" s="193" t="s">
        <v>311</v>
      </c>
      <c r="E34" s="99" t="s">
        <v>802</v>
      </c>
      <c r="F34" s="99" t="s">
        <v>184</v>
      </c>
      <c r="G34" s="193" t="s">
        <v>310</v>
      </c>
      <c r="H34" s="194" t="s">
        <v>31</v>
      </c>
      <c r="I34" s="96"/>
      <c r="J34" s="96"/>
      <c r="K34" s="96"/>
      <c r="L34" s="96"/>
      <c r="M34" s="96"/>
      <c r="N34" s="96"/>
      <c r="O34" s="96"/>
      <c r="P34" s="96"/>
      <c r="Q34" s="96"/>
      <c r="R34" s="96"/>
    </row>
    <row r="35" spans="1:18" ht="21" customHeight="1" x14ac:dyDescent="0.25">
      <c r="A35" s="650"/>
      <c r="B35" s="645"/>
      <c r="C35" s="646"/>
      <c r="D35" s="195">
        <f>'2 Medicaid allocation %'!$H$24</f>
        <v>0</v>
      </c>
      <c r="E35" s="197">
        <v>0.02</v>
      </c>
      <c r="F35" s="652"/>
      <c r="G35" s="670">
        <f>IF(F35=0,(B35+C35)*D35*E35,(F35*D35))</f>
        <v>0</v>
      </c>
      <c r="H35" s="101">
        <v>19</v>
      </c>
      <c r="I35" s="96"/>
      <c r="J35" s="96"/>
      <c r="K35" s="96"/>
      <c r="L35" s="96"/>
      <c r="M35" s="96"/>
      <c r="N35" s="96"/>
      <c r="O35" s="96"/>
      <c r="P35" s="96"/>
      <c r="Q35" s="96"/>
      <c r="R35" s="96"/>
    </row>
    <row r="36" spans="1:18" ht="21" customHeight="1" x14ac:dyDescent="0.25">
      <c r="A36" s="649"/>
      <c r="B36" s="640"/>
      <c r="C36" s="648"/>
      <c r="D36" s="196">
        <f>'2 Medicaid allocation %'!$H$24</f>
        <v>0</v>
      </c>
      <c r="E36" s="147">
        <v>0.02</v>
      </c>
      <c r="F36" s="652"/>
      <c r="G36" s="670">
        <f t="shared" ref="G36:G46" si="2">IF(F36&lt;1,(B36+C36)*D36*E36,(F36*D36))</f>
        <v>0</v>
      </c>
      <c r="H36" s="101">
        <v>20</v>
      </c>
      <c r="I36" s="96"/>
      <c r="J36" s="96"/>
      <c r="K36" s="96"/>
      <c r="L36" s="96"/>
      <c r="M36" s="96"/>
      <c r="N36" s="96"/>
      <c r="O36" s="96"/>
      <c r="P36" s="96"/>
      <c r="Q36" s="96"/>
      <c r="R36" s="96"/>
    </row>
    <row r="37" spans="1:18" ht="21" customHeight="1" x14ac:dyDescent="0.25">
      <c r="A37" s="649"/>
      <c r="B37" s="640"/>
      <c r="C37" s="648"/>
      <c r="D37" s="196">
        <f>'2 Medicaid allocation %'!$H$24</f>
        <v>0</v>
      </c>
      <c r="E37" s="147">
        <v>0.02</v>
      </c>
      <c r="F37" s="652"/>
      <c r="G37" s="670">
        <f t="shared" si="2"/>
        <v>0</v>
      </c>
      <c r="H37" s="101">
        <v>21</v>
      </c>
      <c r="I37" s="96"/>
      <c r="J37" s="96"/>
      <c r="K37" s="96"/>
      <c r="L37" s="96"/>
      <c r="M37" s="96"/>
      <c r="N37" s="96"/>
      <c r="O37" s="96"/>
      <c r="P37" s="96"/>
      <c r="Q37" s="96"/>
      <c r="R37" s="96"/>
    </row>
    <row r="38" spans="1:18" ht="21" customHeight="1" x14ac:dyDescent="0.25">
      <c r="A38" s="649"/>
      <c r="B38" s="640"/>
      <c r="C38" s="648"/>
      <c r="D38" s="196">
        <f>'2 Medicaid allocation %'!$H$24</f>
        <v>0</v>
      </c>
      <c r="E38" s="147">
        <v>0.02</v>
      </c>
      <c r="F38" s="652"/>
      <c r="G38" s="670">
        <f t="shared" si="2"/>
        <v>0</v>
      </c>
      <c r="H38" s="101">
        <v>22</v>
      </c>
      <c r="I38" s="96"/>
      <c r="J38" s="96"/>
      <c r="K38" s="96"/>
      <c r="L38" s="96"/>
      <c r="M38" s="96"/>
      <c r="N38" s="96"/>
      <c r="O38" s="96"/>
      <c r="P38" s="96"/>
      <c r="Q38" s="96"/>
      <c r="R38" s="96"/>
    </row>
    <row r="39" spans="1:18" ht="21" customHeight="1" x14ac:dyDescent="0.25">
      <c r="A39" s="649"/>
      <c r="B39" s="640"/>
      <c r="C39" s="648"/>
      <c r="D39" s="196">
        <f>'2 Medicaid allocation %'!$H$24</f>
        <v>0</v>
      </c>
      <c r="E39" s="147">
        <v>0.02</v>
      </c>
      <c r="F39" s="652"/>
      <c r="G39" s="670">
        <f t="shared" si="2"/>
        <v>0</v>
      </c>
      <c r="H39" s="101">
        <v>23</v>
      </c>
      <c r="I39" s="96"/>
      <c r="J39" s="96"/>
      <c r="K39" s="96"/>
      <c r="L39" s="96"/>
      <c r="M39" s="96"/>
      <c r="N39" s="96"/>
      <c r="O39" s="96"/>
      <c r="P39" s="96"/>
      <c r="Q39" s="96"/>
      <c r="R39" s="96"/>
    </row>
    <row r="40" spans="1:18" ht="21" customHeight="1" x14ac:dyDescent="0.25">
      <c r="A40" s="649"/>
      <c r="B40" s="640"/>
      <c r="C40" s="648"/>
      <c r="D40" s="196">
        <f>'2 Medicaid allocation %'!$H$24</f>
        <v>0</v>
      </c>
      <c r="E40" s="147">
        <v>0.02</v>
      </c>
      <c r="F40" s="652"/>
      <c r="G40" s="670">
        <f t="shared" si="2"/>
        <v>0</v>
      </c>
      <c r="H40" s="101">
        <v>24</v>
      </c>
      <c r="I40" s="96"/>
      <c r="J40" s="96"/>
      <c r="K40" s="96"/>
      <c r="L40" s="96"/>
      <c r="M40" s="96"/>
      <c r="N40" s="96"/>
      <c r="O40" s="96"/>
      <c r="P40" s="96"/>
      <c r="Q40" s="96"/>
      <c r="R40" s="96"/>
    </row>
    <row r="41" spans="1:18" ht="21" customHeight="1" x14ac:dyDescent="0.25">
      <c r="A41" s="649"/>
      <c r="B41" s="640"/>
      <c r="C41" s="648"/>
      <c r="D41" s="196">
        <f>'2 Medicaid allocation %'!$H$24</f>
        <v>0</v>
      </c>
      <c r="E41" s="147">
        <v>0.02</v>
      </c>
      <c r="F41" s="652"/>
      <c r="G41" s="670">
        <f t="shared" si="2"/>
        <v>0</v>
      </c>
      <c r="H41" s="101">
        <v>25</v>
      </c>
      <c r="I41" s="96"/>
      <c r="J41" s="96"/>
      <c r="K41" s="96"/>
      <c r="L41" s="96"/>
      <c r="M41" s="96"/>
      <c r="N41" s="96"/>
      <c r="O41" s="96"/>
      <c r="P41" s="96"/>
      <c r="Q41" s="96"/>
      <c r="R41" s="96"/>
    </row>
    <row r="42" spans="1:18" ht="21" customHeight="1" x14ac:dyDescent="0.25">
      <c r="A42" s="649"/>
      <c r="B42" s="640"/>
      <c r="C42" s="648"/>
      <c r="D42" s="196">
        <f>'2 Medicaid allocation %'!$H$24</f>
        <v>0</v>
      </c>
      <c r="E42" s="147">
        <v>0.02</v>
      </c>
      <c r="F42" s="652"/>
      <c r="G42" s="670">
        <f t="shared" si="2"/>
        <v>0</v>
      </c>
      <c r="H42" s="101">
        <v>26</v>
      </c>
      <c r="I42" s="96"/>
      <c r="J42" s="96"/>
      <c r="K42" s="96"/>
      <c r="L42" s="96"/>
      <c r="M42" s="96"/>
      <c r="N42" s="96"/>
      <c r="O42" s="96"/>
      <c r="P42" s="96"/>
      <c r="Q42" s="96"/>
      <c r="R42" s="96"/>
    </row>
    <row r="43" spans="1:18" ht="21" customHeight="1" x14ac:dyDescent="0.25">
      <c r="A43" s="649"/>
      <c r="B43" s="640"/>
      <c r="C43" s="648"/>
      <c r="D43" s="196">
        <f>'2 Medicaid allocation %'!$H$24</f>
        <v>0</v>
      </c>
      <c r="E43" s="147">
        <v>0.02</v>
      </c>
      <c r="F43" s="652"/>
      <c r="G43" s="670">
        <f t="shared" si="2"/>
        <v>0</v>
      </c>
      <c r="H43" s="101">
        <v>27</v>
      </c>
      <c r="I43" s="96"/>
      <c r="J43" s="96"/>
      <c r="K43" s="96"/>
      <c r="L43" s="96"/>
      <c r="M43" s="96"/>
      <c r="N43" s="96"/>
      <c r="O43" s="96"/>
      <c r="P43" s="96"/>
      <c r="Q43" s="96"/>
      <c r="R43" s="96"/>
    </row>
    <row r="44" spans="1:18" ht="21" customHeight="1" x14ac:dyDescent="0.2">
      <c r="A44" s="651"/>
      <c r="B44" s="640"/>
      <c r="C44" s="648"/>
      <c r="D44" s="196">
        <f>'2 Medicaid allocation %'!$H$24</f>
        <v>0</v>
      </c>
      <c r="E44" s="147">
        <v>0.02</v>
      </c>
      <c r="F44" s="652"/>
      <c r="G44" s="670">
        <f t="shared" si="2"/>
        <v>0</v>
      </c>
      <c r="H44" s="101">
        <v>28</v>
      </c>
      <c r="I44" s="96"/>
      <c r="J44" s="96"/>
      <c r="K44" s="96"/>
      <c r="L44" s="96"/>
      <c r="M44" s="96"/>
      <c r="N44" s="96"/>
      <c r="O44" s="96"/>
      <c r="P44" s="96"/>
      <c r="Q44" s="96"/>
      <c r="R44" s="96"/>
    </row>
    <row r="45" spans="1:18" ht="21" customHeight="1" x14ac:dyDescent="0.2">
      <c r="A45" s="651"/>
      <c r="B45" s="640"/>
      <c r="C45" s="648"/>
      <c r="D45" s="196">
        <f>'2 Medicaid allocation %'!$H$24</f>
        <v>0</v>
      </c>
      <c r="E45" s="147">
        <v>0.02</v>
      </c>
      <c r="F45" s="652"/>
      <c r="G45" s="670">
        <f t="shared" si="2"/>
        <v>0</v>
      </c>
      <c r="H45" s="101">
        <v>29</v>
      </c>
      <c r="I45" s="96"/>
      <c r="J45" s="96"/>
      <c r="K45" s="96"/>
      <c r="L45" s="96"/>
      <c r="M45" s="96"/>
      <c r="N45" s="96"/>
      <c r="O45" s="96"/>
      <c r="P45" s="96"/>
      <c r="Q45" s="96"/>
      <c r="R45" s="96"/>
    </row>
    <row r="46" spans="1:18" ht="21" customHeight="1" thickBot="1" x14ac:dyDescent="0.25">
      <c r="A46" s="651"/>
      <c r="B46" s="640"/>
      <c r="C46" s="640"/>
      <c r="D46" s="199">
        <f>'2 Medicaid allocation %'!$H$24</f>
        <v>0</v>
      </c>
      <c r="E46" s="147">
        <v>0.02</v>
      </c>
      <c r="F46" s="652"/>
      <c r="G46" s="654">
        <f t="shared" si="2"/>
        <v>0</v>
      </c>
      <c r="H46" s="101">
        <v>30</v>
      </c>
      <c r="I46" s="96"/>
      <c r="J46" s="96"/>
      <c r="K46" s="96"/>
      <c r="L46" s="96"/>
      <c r="M46" s="96"/>
      <c r="N46" s="96"/>
      <c r="O46" s="96"/>
      <c r="P46" s="96"/>
      <c r="Q46" s="96"/>
      <c r="R46" s="96"/>
    </row>
    <row r="47" spans="1:18" ht="15" customHeight="1" thickBot="1" x14ac:dyDescent="0.3">
      <c r="A47" s="149"/>
      <c r="B47" s="149"/>
      <c r="C47" s="149"/>
      <c r="D47" s="149"/>
      <c r="E47" s="149" t="s">
        <v>149</v>
      </c>
      <c r="F47" s="602"/>
      <c r="G47" s="673">
        <f>SUM(G35:G46)</f>
        <v>0</v>
      </c>
      <c r="H47" s="101">
        <v>31</v>
      </c>
      <c r="I47" s="96"/>
      <c r="J47" s="96"/>
      <c r="K47" s="96"/>
      <c r="L47" s="96"/>
      <c r="M47" s="96"/>
      <c r="N47" s="96"/>
      <c r="O47" s="96"/>
      <c r="P47" s="96"/>
      <c r="Q47" s="96"/>
      <c r="R47" s="96"/>
    </row>
    <row r="48" spans="1:18" x14ac:dyDescent="0.2">
      <c r="A48" s="96"/>
      <c r="B48" s="96"/>
      <c r="C48" s="96"/>
      <c r="D48" s="96"/>
      <c r="E48" s="96"/>
      <c r="F48" s="96"/>
      <c r="G48" s="96"/>
      <c r="H48" s="96"/>
      <c r="I48" s="96"/>
      <c r="J48" s="96"/>
      <c r="K48" s="96"/>
      <c r="L48" s="96"/>
      <c r="M48" s="96"/>
      <c r="N48" s="96"/>
      <c r="O48" s="96"/>
      <c r="P48" s="96"/>
      <c r="Q48" s="96"/>
      <c r="R48" s="96"/>
    </row>
    <row r="49" spans="1:18" x14ac:dyDescent="0.2">
      <c r="A49" s="96"/>
      <c r="B49" s="96"/>
      <c r="C49" s="96"/>
      <c r="D49" s="96"/>
      <c r="E49" s="96"/>
      <c r="F49" s="96"/>
      <c r="G49" s="96"/>
      <c r="H49" s="96"/>
      <c r="I49" s="96"/>
      <c r="J49" s="96"/>
      <c r="K49" s="96"/>
      <c r="L49" s="96"/>
      <c r="M49" s="96"/>
      <c r="N49" s="96"/>
      <c r="O49" s="96"/>
      <c r="P49" s="96"/>
      <c r="Q49" s="96"/>
      <c r="R49" s="96"/>
    </row>
    <row r="50" spans="1:18" x14ac:dyDescent="0.2">
      <c r="A50" s="96"/>
      <c r="B50" s="96"/>
      <c r="C50" s="96"/>
      <c r="D50" s="96"/>
      <c r="E50" s="96"/>
      <c r="F50" s="96"/>
      <c r="G50" s="96"/>
      <c r="H50" s="96"/>
      <c r="I50" s="96"/>
      <c r="J50" s="96"/>
      <c r="K50" s="96"/>
      <c r="L50" s="96"/>
      <c r="M50" s="96"/>
      <c r="N50" s="96"/>
      <c r="O50" s="96"/>
      <c r="P50" s="96"/>
      <c r="Q50" s="96"/>
      <c r="R50" s="96"/>
    </row>
    <row r="51" spans="1:18" x14ac:dyDescent="0.2">
      <c r="A51" s="96"/>
      <c r="B51" s="96"/>
      <c r="C51" s="96"/>
      <c r="D51" s="96"/>
      <c r="E51" s="96"/>
      <c r="F51" s="96"/>
      <c r="G51" s="96"/>
      <c r="H51" s="96"/>
      <c r="I51" s="96"/>
      <c r="J51" s="96"/>
      <c r="K51" s="96"/>
      <c r="L51" s="96"/>
      <c r="M51" s="96"/>
      <c r="N51" s="96"/>
      <c r="O51" s="96"/>
      <c r="P51" s="96"/>
      <c r="Q51" s="96"/>
      <c r="R51" s="96"/>
    </row>
    <row r="52" spans="1:18" x14ac:dyDescent="0.2">
      <c r="A52" s="96"/>
      <c r="B52" s="96"/>
      <c r="C52" s="96"/>
      <c r="D52" s="96"/>
      <c r="E52" s="96"/>
      <c r="F52" s="96"/>
      <c r="G52" s="96"/>
      <c r="H52" s="96"/>
      <c r="I52" s="96"/>
      <c r="J52" s="96"/>
      <c r="K52" s="96"/>
      <c r="L52" s="96"/>
      <c r="M52" s="96"/>
      <c r="N52" s="96"/>
      <c r="O52" s="96"/>
      <c r="P52" s="96"/>
      <c r="Q52" s="96"/>
      <c r="R52" s="96"/>
    </row>
    <row r="53" spans="1:18" x14ac:dyDescent="0.2">
      <c r="A53" s="96"/>
      <c r="B53" s="96"/>
      <c r="C53" s="96"/>
      <c r="D53" s="96"/>
      <c r="E53" s="96"/>
      <c r="F53" s="96"/>
      <c r="G53" s="96"/>
      <c r="H53" s="96"/>
      <c r="I53" s="96"/>
      <c r="J53" s="96"/>
      <c r="K53" s="96"/>
      <c r="L53" s="96"/>
      <c r="M53" s="96"/>
      <c r="N53" s="96"/>
      <c r="O53" s="96"/>
      <c r="P53" s="96"/>
      <c r="Q53" s="96"/>
      <c r="R53" s="96"/>
    </row>
    <row r="54" spans="1:18" x14ac:dyDescent="0.2">
      <c r="A54" s="96"/>
      <c r="B54" s="96"/>
      <c r="C54" s="96"/>
      <c r="D54" s="96"/>
      <c r="E54" s="96"/>
      <c r="F54" s="96"/>
      <c r="G54" s="96"/>
      <c r="H54" s="96"/>
      <c r="I54" s="96"/>
      <c r="J54" s="96"/>
      <c r="K54" s="96"/>
      <c r="L54" s="96"/>
      <c r="M54" s="96"/>
      <c r="N54" s="96"/>
      <c r="O54" s="96"/>
      <c r="P54" s="96"/>
      <c r="Q54" s="96"/>
      <c r="R54" s="96"/>
    </row>
    <row r="55" spans="1:18" x14ac:dyDescent="0.2">
      <c r="A55" s="96"/>
      <c r="B55" s="96"/>
      <c r="C55" s="96"/>
      <c r="D55" s="96"/>
      <c r="E55" s="96"/>
      <c r="F55" s="96"/>
      <c r="G55" s="96"/>
      <c r="H55" s="96"/>
      <c r="I55" s="96"/>
      <c r="J55" s="96"/>
      <c r="K55" s="96"/>
      <c r="L55" s="96"/>
      <c r="M55" s="96"/>
      <c r="N55" s="96"/>
      <c r="O55" s="96"/>
      <c r="P55" s="96"/>
      <c r="Q55" s="96"/>
      <c r="R55" s="96"/>
    </row>
    <row r="56" spans="1:18" x14ac:dyDescent="0.2">
      <c r="A56" s="96"/>
      <c r="B56" s="96"/>
      <c r="C56" s="96"/>
      <c r="D56" s="96"/>
      <c r="E56" s="96"/>
      <c r="F56" s="96"/>
      <c r="G56" s="96"/>
      <c r="H56" s="96"/>
      <c r="I56" s="96"/>
      <c r="J56" s="96"/>
      <c r="K56" s="96"/>
      <c r="L56" s="96"/>
      <c r="M56" s="96"/>
      <c r="N56" s="96"/>
      <c r="O56" s="96"/>
      <c r="P56" s="96"/>
      <c r="Q56" s="96"/>
      <c r="R56" s="96"/>
    </row>
    <row r="57" spans="1:18" x14ac:dyDescent="0.2">
      <c r="A57" s="96"/>
      <c r="B57" s="96"/>
      <c r="C57" s="96"/>
      <c r="D57" s="96"/>
      <c r="E57" s="96"/>
      <c r="F57" s="96"/>
      <c r="G57" s="96"/>
      <c r="H57" s="96"/>
      <c r="I57" s="96"/>
      <c r="J57" s="96"/>
      <c r="K57" s="96"/>
      <c r="L57" s="96"/>
      <c r="M57" s="96"/>
      <c r="N57" s="96"/>
      <c r="O57" s="96"/>
      <c r="P57" s="96"/>
      <c r="Q57" s="96"/>
      <c r="R57" s="96"/>
    </row>
    <row r="58" spans="1:18" x14ac:dyDescent="0.2">
      <c r="A58" s="96"/>
      <c r="B58" s="96"/>
      <c r="C58" s="96"/>
      <c r="D58" s="96"/>
      <c r="E58" s="96"/>
      <c r="F58" s="96"/>
      <c r="G58" s="96"/>
      <c r="H58" s="96"/>
      <c r="I58" s="96"/>
      <c r="J58" s="96"/>
      <c r="K58" s="96"/>
      <c r="L58" s="96"/>
      <c r="M58" s="96"/>
      <c r="N58" s="96"/>
      <c r="O58" s="96"/>
      <c r="P58" s="96"/>
      <c r="Q58" s="96"/>
      <c r="R58" s="96"/>
    </row>
    <row r="59" spans="1:18" x14ac:dyDescent="0.2">
      <c r="A59" s="96"/>
      <c r="B59" s="96"/>
      <c r="C59" s="96"/>
      <c r="D59" s="96"/>
      <c r="E59" s="96"/>
      <c r="F59" s="96"/>
      <c r="G59" s="96"/>
      <c r="H59" s="96"/>
      <c r="I59" s="96"/>
      <c r="J59" s="96"/>
      <c r="K59" s="96"/>
      <c r="L59" s="96"/>
      <c r="M59" s="96"/>
      <c r="N59" s="96"/>
      <c r="O59" s="96"/>
      <c r="P59" s="96"/>
      <c r="Q59" s="96"/>
      <c r="R59" s="96"/>
    </row>
    <row r="60" spans="1:18" x14ac:dyDescent="0.2">
      <c r="A60" s="96"/>
      <c r="B60" s="96"/>
      <c r="C60" s="96"/>
      <c r="D60" s="96"/>
      <c r="E60" s="96"/>
      <c r="F60" s="96"/>
      <c r="G60" s="96"/>
      <c r="H60" s="96"/>
      <c r="I60" s="96"/>
      <c r="J60" s="96"/>
      <c r="K60" s="96"/>
      <c r="L60" s="96"/>
      <c r="M60" s="96"/>
      <c r="N60" s="96"/>
      <c r="O60" s="96"/>
      <c r="P60" s="96"/>
      <c r="Q60" s="96"/>
      <c r="R60" s="96"/>
    </row>
    <row r="61" spans="1:18" x14ac:dyDescent="0.2">
      <c r="A61" s="96"/>
      <c r="B61" s="96"/>
      <c r="C61" s="96"/>
      <c r="D61" s="96"/>
      <c r="E61" s="96"/>
      <c r="F61" s="96"/>
      <c r="G61" s="96"/>
      <c r="H61" s="96"/>
      <c r="I61" s="96"/>
      <c r="J61" s="96"/>
      <c r="K61" s="96"/>
      <c r="L61" s="96"/>
      <c r="M61" s="96"/>
      <c r="N61" s="96"/>
      <c r="O61" s="96"/>
      <c r="P61" s="96"/>
      <c r="Q61" s="96"/>
      <c r="R61" s="96"/>
    </row>
    <row r="62" spans="1:18" x14ac:dyDescent="0.2">
      <c r="A62" s="96"/>
      <c r="B62" s="96"/>
      <c r="C62" s="96"/>
      <c r="D62" s="96"/>
      <c r="E62" s="96"/>
      <c r="F62" s="96"/>
      <c r="G62" s="96"/>
      <c r="H62" s="96"/>
      <c r="I62" s="96"/>
      <c r="J62" s="96"/>
      <c r="K62" s="96"/>
      <c r="L62" s="96"/>
      <c r="M62" s="96"/>
      <c r="N62" s="96"/>
      <c r="O62" s="96"/>
      <c r="P62" s="96"/>
      <c r="Q62" s="96"/>
      <c r="R62" s="96"/>
    </row>
    <row r="63" spans="1:18" x14ac:dyDescent="0.2">
      <c r="I63" s="96"/>
      <c r="J63" s="96"/>
      <c r="K63" s="96"/>
      <c r="L63" s="96"/>
      <c r="M63" s="96"/>
      <c r="N63" s="96"/>
      <c r="O63" s="96"/>
      <c r="P63" s="96"/>
      <c r="Q63" s="96"/>
      <c r="R63" s="96"/>
    </row>
    <row r="64" spans="1:18" x14ac:dyDescent="0.2">
      <c r="I64" s="96"/>
      <c r="J64" s="96"/>
      <c r="K64" s="96"/>
      <c r="L64" s="96"/>
      <c r="M64" s="96"/>
      <c r="N64" s="96"/>
      <c r="O64" s="96"/>
      <c r="P64" s="96"/>
      <c r="Q64" s="96"/>
      <c r="R64" s="96"/>
    </row>
    <row r="65" spans="9:18" x14ac:dyDescent="0.2">
      <c r="I65" s="96"/>
      <c r="J65" s="96"/>
      <c r="K65" s="96"/>
      <c r="L65" s="96"/>
      <c r="M65" s="96"/>
      <c r="N65" s="96"/>
      <c r="O65" s="96"/>
      <c r="P65" s="96"/>
      <c r="Q65" s="96"/>
      <c r="R65" s="96"/>
    </row>
    <row r="66" spans="9:18" x14ac:dyDescent="0.2">
      <c r="I66" s="96"/>
      <c r="J66" s="96"/>
      <c r="K66" s="96"/>
      <c r="L66" s="96"/>
      <c r="M66" s="96"/>
      <c r="N66" s="96"/>
      <c r="O66" s="96"/>
      <c r="P66" s="96"/>
      <c r="Q66" s="96"/>
      <c r="R66" s="96"/>
    </row>
    <row r="67" spans="9:18" x14ac:dyDescent="0.2">
      <c r="I67" s="96"/>
      <c r="J67" s="96"/>
      <c r="K67" s="96"/>
      <c r="L67" s="96"/>
      <c r="M67" s="96"/>
      <c r="N67" s="96"/>
      <c r="O67" s="96"/>
      <c r="P67" s="96"/>
      <c r="Q67" s="96"/>
      <c r="R67" s="96"/>
    </row>
    <row r="68" spans="9:18" x14ac:dyDescent="0.2">
      <c r="I68" s="96"/>
      <c r="J68" s="96"/>
      <c r="K68" s="96"/>
      <c r="L68" s="96"/>
      <c r="M68" s="96"/>
      <c r="N68" s="96"/>
      <c r="O68" s="96"/>
      <c r="P68" s="96"/>
      <c r="Q68" s="96"/>
      <c r="R68" s="96"/>
    </row>
    <row r="69" spans="9:18" x14ac:dyDescent="0.2">
      <c r="I69" s="96"/>
      <c r="J69" s="96"/>
      <c r="K69" s="96"/>
      <c r="L69" s="96"/>
      <c r="M69" s="96"/>
      <c r="N69" s="96"/>
      <c r="O69" s="96"/>
      <c r="P69" s="96"/>
      <c r="Q69" s="96"/>
      <c r="R69" s="96"/>
    </row>
    <row r="70" spans="9:18" x14ac:dyDescent="0.2">
      <c r="I70" s="96"/>
      <c r="J70" s="96"/>
      <c r="K70" s="96"/>
      <c r="L70" s="96"/>
      <c r="M70" s="96"/>
      <c r="N70" s="96"/>
      <c r="O70" s="96"/>
      <c r="P70" s="96"/>
      <c r="Q70" s="96"/>
      <c r="R70" s="96"/>
    </row>
    <row r="71" spans="9:18" x14ac:dyDescent="0.2">
      <c r="I71" s="96"/>
      <c r="J71" s="96"/>
      <c r="K71" s="96"/>
      <c r="L71" s="96"/>
      <c r="M71" s="96"/>
      <c r="N71" s="96"/>
      <c r="O71" s="96"/>
      <c r="P71" s="96"/>
      <c r="Q71" s="96"/>
      <c r="R71" s="96"/>
    </row>
    <row r="72" spans="9:18" x14ac:dyDescent="0.2">
      <c r="I72" s="96"/>
      <c r="J72" s="96"/>
      <c r="K72" s="96"/>
      <c r="L72" s="96"/>
      <c r="M72" s="96"/>
      <c r="N72" s="96"/>
      <c r="O72" s="96"/>
      <c r="P72" s="96"/>
      <c r="Q72" s="96"/>
      <c r="R72" s="96"/>
    </row>
    <row r="73" spans="9:18" x14ac:dyDescent="0.2">
      <c r="I73" s="96"/>
      <c r="J73" s="96"/>
      <c r="K73" s="96"/>
      <c r="L73" s="96"/>
      <c r="M73" s="96"/>
      <c r="N73" s="96"/>
      <c r="O73" s="96"/>
      <c r="P73" s="96"/>
      <c r="Q73" s="96"/>
      <c r="R73" s="96"/>
    </row>
    <row r="74" spans="9:18" x14ac:dyDescent="0.2">
      <c r="I74" s="96"/>
      <c r="J74" s="96"/>
      <c r="K74" s="96"/>
      <c r="L74" s="96"/>
      <c r="M74" s="96"/>
      <c r="N74" s="96"/>
      <c r="O74" s="96"/>
      <c r="P74" s="96"/>
      <c r="Q74" s="96"/>
      <c r="R74" s="96"/>
    </row>
    <row r="75" spans="9:18" x14ac:dyDescent="0.2">
      <c r="I75" s="96"/>
      <c r="J75" s="96"/>
      <c r="K75" s="96"/>
      <c r="L75" s="96"/>
      <c r="M75" s="96"/>
      <c r="N75" s="96"/>
      <c r="O75" s="96"/>
      <c r="P75" s="96"/>
      <c r="Q75" s="96"/>
      <c r="R75" s="96"/>
    </row>
    <row r="76" spans="9:18" x14ac:dyDescent="0.2">
      <c r="I76" s="96"/>
      <c r="J76" s="96"/>
      <c r="K76" s="96"/>
      <c r="L76" s="96"/>
      <c r="M76" s="96"/>
      <c r="N76" s="96"/>
      <c r="O76" s="96"/>
      <c r="P76" s="96"/>
      <c r="Q76" s="96"/>
      <c r="R76" s="96"/>
    </row>
    <row r="77" spans="9:18" x14ac:dyDescent="0.2">
      <c r="I77" s="96"/>
      <c r="J77" s="96"/>
      <c r="K77" s="96"/>
      <c r="L77" s="96"/>
      <c r="M77" s="96"/>
      <c r="N77" s="96"/>
      <c r="O77" s="96"/>
      <c r="P77" s="96"/>
      <c r="Q77" s="96"/>
      <c r="R77" s="96"/>
    </row>
    <row r="78" spans="9:18" x14ac:dyDescent="0.2">
      <c r="I78" s="96"/>
      <c r="J78" s="96"/>
      <c r="K78" s="96"/>
      <c r="L78" s="96"/>
      <c r="M78" s="96"/>
      <c r="N78" s="96"/>
      <c r="O78" s="96"/>
      <c r="P78" s="96"/>
      <c r="Q78" s="96"/>
      <c r="R78" s="96"/>
    </row>
    <row r="79" spans="9:18" x14ac:dyDescent="0.2">
      <c r="I79" s="96"/>
      <c r="J79" s="96"/>
      <c r="K79" s="96"/>
      <c r="L79" s="96"/>
      <c r="M79" s="96"/>
      <c r="N79" s="96"/>
      <c r="O79" s="96"/>
      <c r="P79" s="96"/>
      <c r="Q79" s="96"/>
      <c r="R79" s="96"/>
    </row>
    <row r="80" spans="9:18" x14ac:dyDescent="0.2">
      <c r="I80" s="96"/>
      <c r="J80" s="96"/>
      <c r="K80" s="96"/>
      <c r="L80" s="96"/>
      <c r="M80" s="96"/>
      <c r="N80" s="96"/>
      <c r="O80" s="96"/>
      <c r="P80" s="96"/>
      <c r="Q80" s="96"/>
      <c r="R80" s="96"/>
    </row>
    <row r="81" spans="9:18" x14ac:dyDescent="0.2">
      <c r="I81" s="96"/>
      <c r="J81" s="96"/>
      <c r="K81" s="96"/>
      <c r="L81" s="96"/>
      <c r="M81" s="96"/>
      <c r="N81" s="96"/>
      <c r="O81" s="96"/>
      <c r="P81" s="96"/>
      <c r="Q81" s="96"/>
      <c r="R81" s="96"/>
    </row>
    <row r="82" spans="9:18" x14ac:dyDescent="0.2">
      <c r="I82" s="96"/>
      <c r="J82" s="96"/>
      <c r="K82" s="96"/>
      <c r="L82" s="96"/>
      <c r="M82" s="96"/>
      <c r="N82" s="96"/>
      <c r="O82" s="96"/>
      <c r="P82" s="96"/>
      <c r="Q82" s="96"/>
      <c r="R82" s="96"/>
    </row>
    <row r="83" spans="9:18" x14ac:dyDescent="0.2">
      <c r="I83" s="96"/>
      <c r="J83" s="96"/>
      <c r="K83" s="96"/>
      <c r="L83" s="96"/>
      <c r="M83" s="96"/>
      <c r="N83" s="96"/>
      <c r="O83" s="96"/>
      <c r="P83" s="96"/>
      <c r="Q83" s="96"/>
      <c r="R83" s="96"/>
    </row>
    <row r="84" spans="9:18" x14ac:dyDescent="0.2">
      <c r="I84" s="96"/>
      <c r="J84" s="96"/>
      <c r="K84" s="96"/>
      <c r="L84" s="96"/>
      <c r="M84" s="96"/>
      <c r="N84" s="96"/>
      <c r="O84" s="96"/>
      <c r="P84" s="96"/>
      <c r="Q84" s="96"/>
      <c r="R84" s="96"/>
    </row>
    <row r="85" spans="9:18" x14ac:dyDescent="0.2">
      <c r="I85" s="96"/>
      <c r="J85" s="96"/>
      <c r="K85" s="96"/>
      <c r="L85" s="96"/>
      <c r="M85" s="96"/>
      <c r="N85" s="96"/>
      <c r="O85" s="96"/>
      <c r="P85" s="96"/>
      <c r="Q85" s="96"/>
      <c r="R85" s="96"/>
    </row>
    <row r="86" spans="9:18" x14ac:dyDescent="0.2">
      <c r="I86" s="96"/>
      <c r="J86" s="96"/>
      <c r="K86" s="96"/>
      <c r="L86" s="96"/>
      <c r="M86" s="96"/>
      <c r="N86" s="96"/>
      <c r="O86" s="96"/>
      <c r="P86" s="96"/>
      <c r="Q86" s="96"/>
      <c r="R86" s="96"/>
    </row>
    <row r="87" spans="9:18" x14ac:dyDescent="0.2">
      <c r="I87" s="96"/>
      <c r="J87" s="96"/>
      <c r="K87" s="96"/>
      <c r="L87" s="96"/>
      <c r="M87" s="96"/>
      <c r="N87" s="96"/>
      <c r="O87" s="96"/>
      <c r="P87" s="96"/>
      <c r="Q87" s="96"/>
      <c r="R87" s="96"/>
    </row>
    <row r="88" spans="9:18" x14ac:dyDescent="0.2">
      <c r="I88" s="96"/>
      <c r="J88" s="96"/>
      <c r="K88" s="96"/>
      <c r="L88" s="96"/>
      <c r="M88" s="96"/>
      <c r="N88" s="96"/>
      <c r="O88" s="96"/>
      <c r="P88" s="96"/>
      <c r="Q88" s="96"/>
      <c r="R88" s="96"/>
    </row>
    <row r="89" spans="9:18" x14ac:dyDescent="0.2">
      <c r="I89" s="96"/>
      <c r="J89" s="96"/>
      <c r="K89" s="96"/>
      <c r="L89" s="96"/>
      <c r="M89" s="96"/>
      <c r="N89" s="96"/>
      <c r="O89" s="96"/>
      <c r="P89" s="96"/>
      <c r="Q89" s="96"/>
      <c r="R89" s="96"/>
    </row>
    <row r="90" spans="9:18" x14ac:dyDescent="0.2">
      <c r="I90" s="96"/>
      <c r="J90" s="96"/>
      <c r="K90" s="96"/>
      <c r="L90" s="96"/>
      <c r="M90" s="96"/>
      <c r="N90" s="96"/>
      <c r="O90" s="96"/>
      <c r="P90" s="96"/>
      <c r="Q90" s="96"/>
      <c r="R90" s="96"/>
    </row>
    <row r="91" spans="9:18" x14ac:dyDescent="0.2">
      <c r="I91" s="96"/>
      <c r="J91" s="96"/>
      <c r="K91" s="96"/>
      <c r="L91" s="96"/>
      <c r="M91" s="96"/>
      <c r="N91" s="96"/>
      <c r="O91" s="96"/>
      <c r="P91" s="96"/>
      <c r="Q91" s="96"/>
      <c r="R91" s="96"/>
    </row>
    <row r="92" spans="9:18" x14ac:dyDescent="0.2">
      <c r="I92" s="96"/>
      <c r="J92" s="96"/>
      <c r="K92" s="96"/>
      <c r="L92" s="96"/>
      <c r="M92" s="96"/>
      <c r="N92" s="96"/>
      <c r="O92" s="96"/>
      <c r="P92" s="96"/>
      <c r="Q92" s="96"/>
      <c r="R92" s="96"/>
    </row>
    <row r="93" spans="9:18" x14ac:dyDescent="0.2">
      <c r="I93" s="96"/>
      <c r="J93" s="96"/>
      <c r="K93" s="96"/>
      <c r="L93" s="96"/>
      <c r="M93" s="96"/>
      <c r="N93" s="96"/>
      <c r="O93" s="96"/>
      <c r="P93" s="96"/>
      <c r="Q93" s="96"/>
      <c r="R93" s="96"/>
    </row>
    <row r="94" spans="9:18" x14ac:dyDescent="0.2">
      <c r="I94" s="96"/>
      <c r="J94" s="96"/>
      <c r="K94" s="96"/>
      <c r="L94" s="96"/>
      <c r="M94" s="96"/>
      <c r="N94" s="96"/>
      <c r="O94" s="96"/>
      <c r="P94" s="96"/>
      <c r="Q94" s="96"/>
      <c r="R94" s="96"/>
    </row>
    <row r="95" spans="9:18" x14ac:dyDescent="0.2">
      <c r="I95" s="96"/>
      <c r="J95" s="96"/>
      <c r="K95" s="96"/>
      <c r="L95" s="96"/>
      <c r="M95" s="96"/>
      <c r="N95" s="96"/>
      <c r="O95" s="96"/>
      <c r="P95" s="96"/>
      <c r="Q95" s="96"/>
      <c r="R95" s="96"/>
    </row>
  </sheetData>
  <sheetProtection password="D13B" sheet="1" objects="1" scenarios="1" selectLockedCells="1"/>
  <mergeCells count="5">
    <mergeCell ref="G6:H6"/>
    <mergeCell ref="G7:H7"/>
    <mergeCell ref="G8:H8"/>
    <mergeCell ref="A12:H12"/>
    <mergeCell ref="A10:H10"/>
  </mergeCells>
  <phoneticPr fontId="2" type="noConversion"/>
  <printOptions horizontalCentered="1" verticalCentered="1"/>
  <pageMargins left="0.22" right="0.21" top="0.17" bottom="0.37" header="0.17" footer="0.17"/>
  <pageSetup scale="78" orientation="portrait" r:id="rId1"/>
  <headerFooter alignWithMargins="0">
    <oddFooter>&amp;L&amp;8&amp;Z&amp;F, &amp;A&amp;R&amp;8&amp;D,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7" tint="0.39997558519241921"/>
  </sheetPr>
  <dimension ref="A1:X52"/>
  <sheetViews>
    <sheetView topLeftCell="A19" zoomScaleNormal="100" workbookViewId="0">
      <selection activeCell="E16" sqref="E16"/>
    </sheetView>
  </sheetViews>
  <sheetFormatPr defaultRowHeight="12" x14ac:dyDescent="0.2"/>
  <cols>
    <col min="1" max="1" width="6.140625" style="419" customWidth="1"/>
    <col min="2" max="2" width="6.42578125" style="419" customWidth="1"/>
    <col min="3" max="3" width="10" style="430" customWidth="1"/>
    <col min="4" max="4" width="35.5703125" style="419" customWidth="1"/>
    <col min="5" max="5" width="18.140625" style="419" customWidth="1"/>
    <col min="6" max="6" width="12" style="419" customWidth="1"/>
    <col min="7" max="7" width="13.28515625" style="419" customWidth="1"/>
    <col min="8" max="8" width="3.85546875" style="430" customWidth="1"/>
    <col min="9" max="9" width="15" style="419" customWidth="1"/>
    <col min="10" max="10" width="12.5703125" style="419" customWidth="1"/>
    <col min="11" max="16384" width="9.140625" style="419"/>
  </cols>
  <sheetData>
    <row r="1" spans="1:24" ht="15.75" x14ac:dyDescent="0.25">
      <c r="A1" s="376" t="s">
        <v>1036</v>
      </c>
      <c r="B1" s="418"/>
      <c r="C1" s="418"/>
      <c r="D1" s="418"/>
      <c r="E1" s="418"/>
      <c r="F1" s="418"/>
      <c r="H1" s="378" t="s">
        <v>793</v>
      </c>
      <c r="I1" s="418"/>
      <c r="J1" s="418"/>
      <c r="K1" s="418"/>
      <c r="L1" s="418"/>
      <c r="M1" s="418"/>
      <c r="N1" s="418"/>
      <c r="O1" s="418"/>
      <c r="P1" s="418"/>
      <c r="Q1" s="418"/>
      <c r="R1" s="418"/>
      <c r="S1" s="418"/>
      <c r="T1" s="418"/>
      <c r="U1" s="418"/>
      <c r="V1" s="418"/>
      <c r="W1" s="418"/>
      <c r="X1" s="418"/>
    </row>
    <row r="2" spans="1:24" ht="15.75" x14ac:dyDescent="0.25">
      <c r="A2" s="376" t="s">
        <v>805</v>
      </c>
      <c r="B2" s="418"/>
      <c r="C2" s="418"/>
      <c r="D2" s="418"/>
      <c r="E2" s="418"/>
      <c r="F2" s="418"/>
      <c r="G2" s="418"/>
      <c r="H2" s="378" t="s">
        <v>151</v>
      </c>
      <c r="I2" s="418"/>
      <c r="J2" s="418"/>
      <c r="K2" s="418"/>
      <c r="L2" s="418"/>
      <c r="M2" s="418"/>
      <c r="N2" s="418"/>
      <c r="O2" s="418"/>
      <c r="P2" s="418"/>
      <c r="Q2" s="418"/>
      <c r="R2" s="418"/>
      <c r="S2" s="418"/>
      <c r="T2" s="418"/>
      <c r="U2" s="418"/>
      <c r="V2" s="418"/>
      <c r="W2" s="418"/>
      <c r="X2" s="418"/>
    </row>
    <row r="3" spans="1:24" ht="15.75" x14ac:dyDescent="0.25">
      <c r="A3" s="376" t="s">
        <v>433</v>
      </c>
      <c r="B3" s="418"/>
      <c r="C3" s="418"/>
      <c r="D3" s="418"/>
      <c r="E3" s="418"/>
      <c r="F3" s="418"/>
      <c r="G3" s="418"/>
      <c r="H3" s="395"/>
      <c r="I3" s="418"/>
      <c r="J3" s="418"/>
      <c r="K3" s="418"/>
      <c r="L3" s="418"/>
      <c r="M3" s="418"/>
      <c r="N3" s="418"/>
      <c r="O3" s="418"/>
      <c r="P3" s="418"/>
      <c r="Q3" s="418"/>
      <c r="R3" s="418"/>
      <c r="S3" s="418"/>
      <c r="T3" s="418"/>
      <c r="U3" s="418"/>
      <c r="V3" s="418"/>
      <c r="W3" s="418"/>
      <c r="X3" s="418"/>
    </row>
    <row r="4" spans="1:24" ht="17.25" customHeight="1" x14ac:dyDescent="0.25">
      <c r="A4" s="376" t="s">
        <v>453</v>
      </c>
      <c r="B4" s="420"/>
      <c r="C4" s="418"/>
      <c r="D4" s="418"/>
      <c r="E4" s="418"/>
      <c r="F4" s="418"/>
      <c r="G4" s="418"/>
      <c r="H4" s="418"/>
      <c r="I4" s="418"/>
      <c r="J4" s="418"/>
      <c r="K4" s="418"/>
      <c r="L4" s="418"/>
      <c r="M4" s="418"/>
      <c r="N4" s="418"/>
      <c r="O4" s="418"/>
      <c r="P4" s="418"/>
      <c r="Q4" s="418"/>
      <c r="R4" s="418"/>
      <c r="S4" s="418"/>
      <c r="T4" s="418"/>
      <c r="U4" s="418"/>
      <c r="V4" s="418"/>
      <c r="W4" s="418"/>
      <c r="X4" s="418"/>
    </row>
    <row r="5" spans="1:24" ht="22.5" customHeight="1" x14ac:dyDescent="0.25">
      <c r="A5" s="376" t="s">
        <v>431</v>
      </c>
      <c r="B5" s="421"/>
      <c r="C5" s="421"/>
      <c r="D5" s="421"/>
      <c r="E5" s="421"/>
      <c r="F5" s="421"/>
      <c r="G5" s="421"/>
      <c r="H5" s="395"/>
      <c r="I5" s="418"/>
      <c r="J5" s="418"/>
      <c r="K5" s="418"/>
      <c r="L5" s="418"/>
      <c r="M5" s="418"/>
      <c r="N5" s="418"/>
      <c r="O5" s="418"/>
      <c r="P5" s="418"/>
      <c r="Q5" s="418"/>
    </row>
    <row r="6" spans="1:24" ht="18.75" customHeight="1" x14ac:dyDescent="0.2">
      <c r="A6" s="353"/>
      <c r="B6" s="422"/>
      <c r="C6" s="395"/>
      <c r="D6" s="353"/>
      <c r="E6" s="353"/>
      <c r="F6" s="423" t="s">
        <v>221</v>
      </c>
      <c r="G6" s="899">
        <f>'1 Provider Data'!$B$5</f>
        <v>0</v>
      </c>
      <c r="H6" s="899"/>
      <c r="I6" s="418"/>
      <c r="J6" s="418"/>
      <c r="K6" s="418"/>
      <c r="L6" s="418"/>
      <c r="M6" s="418"/>
      <c r="N6" s="418"/>
      <c r="O6" s="418"/>
      <c r="P6" s="418"/>
      <c r="Q6" s="418"/>
    </row>
    <row r="7" spans="1:24" s="353" customFormat="1" ht="16.5" customHeight="1" x14ac:dyDescent="0.2">
      <c r="C7" s="395"/>
      <c r="F7" s="423" t="s">
        <v>1034</v>
      </c>
      <c r="G7" s="900">
        <f>+'1 Provider Data'!$B$12</f>
        <v>0</v>
      </c>
      <c r="H7" s="900"/>
      <c r="I7" s="418"/>
      <c r="J7" s="418"/>
      <c r="K7" s="418"/>
      <c r="L7" s="418"/>
      <c r="M7" s="418"/>
      <c r="N7" s="418"/>
      <c r="O7" s="418"/>
      <c r="P7" s="418"/>
      <c r="Q7" s="418"/>
    </row>
    <row r="8" spans="1:24" s="353" customFormat="1" ht="16.5" customHeight="1" x14ac:dyDescent="0.2">
      <c r="C8" s="395"/>
      <c r="F8" s="423" t="s">
        <v>222</v>
      </c>
      <c r="G8" s="901">
        <f>'1 Provider Data'!$B$7</f>
        <v>41455</v>
      </c>
      <c r="H8" s="901"/>
      <c r="I8" s="418"/>
      <c r="J8" s="418"/>
      <c r="K8" s="418"/>
      <c r="L8" s="418"/>
      <c r="M8" s="418"/>
      <c r="N8" s="418"/>
      <c r="O8" s="418"/>
      <c r="P8" s="418"/>
      <c r="Q8" s="418"/>
    </row>
    <row r="9" spans="1:24" s="353" customFormat="1" ht="16.5" customHeight="1" x14ac:dyDescent="0.2">
      <c r="C9" s="395"/>
      <c r="I9" s="418"/>
      <c r="J9" s="418"/>
      <c r="K9" s="418"/>
      <c r="L9" s="418"/>
      <c r="M9" s="418"/>
      <c r="N9" s="418"/>
      <c r="O9" s="418"/>
      <c r="P9" s="418"/>
      <c r="Q9" s="418"/>
    </row>
    <row r="10" spans="1:24" s="353" customFormat="1" ht="13.5" customHeight="1" x14ac:dyDescent="0.2">
      <c r="C10" s="395"/>
      <c r="E10" s="908" t="s">
        <v>560</v>
      </c>
      <c r="F10" s="909"/>
      <c r="G10" s="909"/>
      <c r="H10" s="909"/>
      <c r="I10" s="910"/>
      <c r="J10" s="418"/>
      <c r="K10" s="418"/>
      <c r="L10" s="418"/>
      <c r="M10" s="418"/>
      <c r="N10" s="418"/>
      <c r="O10" s="418"/>
      <c r="P10" s="418"/>
      <c r="Q10" s="418"/>
    </row>
    <row r="11" spans="1:24" s="353" customFormat="1" ht="15" customHeight="1" thickBot="1" x14ac:dyDescent="0.25">
      <c r="K11" s="418"/>
      <c r="L11" s="418"/>
      <c r="M11" s="418"/>
      <c r="N11" s="418"/>
      <c r="O11" s="418"/>
      <c r="P11" s="418"/>
      <c r="Q11" s="418"/>
    </row>
    <row r="12" spans="1:24" s="353" customFormat="1" ht="15" customHeight="1" thickBot="1" x14ac:dyDescent="0.25">
      <c r="A12" s="911" t="s">
        <v>875</v>
      </c>
      <c r="B12" s="912"/>
      <c r="C12" s="912"/>
      <c r="D12" s="912"/>
      <c r="E12" s="913"/>
      <c r="F12" s="418"/>
      <c r="G12" s="418"/>
      <c r="H12" s="418"/>
      <c r="I12" s="814" t="s">
        <v>879</v>
      </c>
      <c r="J12" s="815"/>
      <c r="K12" s="418"/>
      <c r="L12" s="418"/>
      <c r="M12" s="418"/>
      <c r="N12" s="418"/>
      <c r="O12" s="418"/>
      <c r="P12" s="418"/>
      <c r="Q12" s="418"/>
    </row>
    <row r="13" spans="1:24" ht="17.25" customHeight="1" thickBot="1" x14ac:dyDescent="0.25">
      <c r="A13" s="382" t="s">
        <v>845</v>
      </c>
      <c r="B13" s="382" t="s">
        <v>846</v>
      </c>
      <c r="C13" s="382" t="s">
        <v>847</v>
      </c>
      <c r="D13" s="382" t="s">
        <v>848</v>
      </c>
      <c r="E13" s="382" t="s">
        <v>849</v>
      </c>
      <c r="F13" s="382" t="s">
        <v>844</v>
      </c>
      <c r="G13" s="382" t="s">
        <v>843</v>
      </c>
      <c r="H13" s="382"/>
      <c r="I13" s="382" t="s">
        <v>123</v>
      </c>
      <c r="J13" s="382" t="s">
        <v>124</v>
      </c>
      <c r="K13" s="418"/>
      <c r="L13" s="418"/>
      <c r="M13" s="418"/>
      <c r="N13" s="418"/>
      <c r="O13" s="418"/>
      <c r="P13" s="418"/>
      <c r="Q13" s="418"/>
    </row>
    <row r="14" spans="1:24" ht="113.25" customHeight="1" thickBot="1" x14ac:dyDescent="0.25">
      <c r="A14" s="904" t="s">
        <v>852</v>
      </c>
      <c r="B14" s="905"/>
      <c r="C14" s="906" t="s">
        <v>856</v>
      </c>
      <c r="D14" s="914" t="s">
        <v>330</v>
      </c>
      <c r="E14" s="916" t="s">
        <v>25</v>
      </c>
      <c r="F14" s="849" t="s">
        <v>1116</v>
      </c>
      <c r="G14" s="833" t="s">
        <v>331</v>
      </c>
      <c r="H14" s="902" t="s">
        <v>31</v>
      </c>
      <c r="I14" s="809" t="s">
        <v>892</v>
      </c>
      <c r="J14" s="809" t="s">
        <v>893</v>
      </c>
      <c r="K14" s="418"/>
      <c r="L14" s="418"/>
      <c r="M14" s="418"/>
      <c r="N14" s="418"/>
      <c r="O14" s="418"/>
      <c r="P14" s="418"/>
      <c r="Q14" s="418"/>
    </row>
    <row r="15" spans="1:24" ht="38.25" customHeight="1" thickBot="1" x14ac:dyDescent="0.25">
      <c r="A15" s="674" t="s">
        <v>189</v>
      </c>
      <c r="B15" s="674" t="s">
        <v>53</v>
      </c>
      <c r="C15" s="907"/>
      <c r="D15" s="915"/>
      <c r="E15" s="917"/>
      <c r="F15" s="850"/>
      <c r="G15" s="834"/>
      <c r="H15" s="903"/>
      <c r="I15" s="835"/>
      <c r="J15" s="810"/>
      <c r="K15" s="418"/>
      <c r="L15" s="418"/>
      <c r="M15" s="418"/>
      <c r="N15" s="418"/>
      <c r="O15" s="418"/>
      <c r="P15" s="418"/>
      <c r="Q15" s="418"/>
    </row>
    <row r="16" spans="1:24" ht="12.75" x14ac:dyDescent="0.2">
      <c r="A16" s="354">
        <v>411</v>
      </c>
      <c r="B16" s="355">
        <v>890</v>
      </c>
      <c r="C16" s="139" t="s">
        <v>814</v>
      </c>
      <c r="D16" s="104" t="s">
        <v>1022</v>
      </c>
      <c r="E16" s="645"/>
      <c r="F16" s="363">
        <f>'6 DSP Time Study Summary'!$E$29</f>
        <v>0.34837643203878388</v>
      </c>
      <c r="G16" s="639">
        <f>E16*F16</f>
        <v>0</v>
      </c>
      <c r="H16" s="387">
        <v>1</v>
      </c>
      <c r="I16" s="677"/>
      <c r="J16" s="678">
        <f>I16*F16</f>
        <v>0</v>
      </c>
      <c r="K16" s="418"/>
      <c r="L16" s="418"/>
      <c r="M16" s="418"/>
      <c r="N16" s="418"/>
      <c r="O16" s="418"/>
      <c r="P16" s="418"/>
      <c r="Q16" s="418"/>
    </row>
    <row r="17" spans="1:17" ht="12.75" x14ac:dyDescent="0.2">
      <c r="A17" s="354">
        <v>411</v>
      </c>
      <c r="B17" s="355">
        <v>890</v>
      </c>
      <c r="C17" s="100" t="s">
        <v>815</v>
      </c>
      <c r="D17" s="104" t="s">
        <v>1014</v>
      </c>
      <c r="E17" s="645"/>
      <c r="F17" s="363">
        <f>'6 DSP Time Study Summary'!$E$29</f>
        <v>0.34837643203878388</v>
      </c>
      <c r="G17" s="639">
        <f t="shared" ref="G17:G43" si="0">E17*F17</f>
        <v>0</v>
      </c>
      <c r="H17" s="387">
        <f>H16+1</f>
        <v>2</v>
      </c>
      <c r="I17" s="677"/>
      <c r="J17" s="678">
        <f t="shared" ref="J17:J42" si="1">I17*F17</f>
        <v>0</v>
      </c>
      <c r="K17" s="418"/>
      <c r="L17" s="418"/>
      <c r="M17" s="418"/>
      <c r="N17" s="418"/>
      <c r="O17" s="418"/>
      <c r="P17" s="418"/>
      <c r="Q17" s="418"/>
    </row>
    <row r="18" spans="1:17" ht="12.75" x14ac:dyDescent="0.2">
      <c r="A18" s="354">
        <v>411</v>
      </c>
      <c r="B18" s="355">
        <v>890</v>
      </c>
      <c r="C18" s="100" t="s">
        <v>816</v>
      </c>
      <c r="D18" s="104" t="s">
        <v>77</v>
      </c>
      <c r="E18" s="645"/>
      <c r="F18" s="363">
        <f>'6 DSP Time Study Summary'!$E$29</f>
        <v>0.34837643203878388</v>
      </c>
      <c r="G18" s="639">
        <f t="shared" si="0"/>
        <v>0</v>
      </c>
      <c r="H18" s="387">
        <f t="shared" ref="H18:H47" si="2">H17+1</f>
        <v>3</v>
      </c>
      <c r="I18" s="677"/>
      <c r="J18" s="678">
        <f t="shared" si="1"/>
        <v>0</v>
      </c>
      <c r="K18" s="418"/>
      <c r="L18" s="418"/>
      <c r="M18" s="418"/>
      <c r="N18" s="418"/>
      <c r="O18" s="418"/>
      <c r="P18" s="418"/>
      <c r="Q18" s="418"/>
    </row>
    <row r="19" spans="1:17" ht="12.75" x14ac:dyDescent="0.2">
      <c r="A19" s="354">
        <v>411</v>
      </c>
      <c r="B19" s="355">
        <v>890</v>
      </c>
      <c r="C19" s="100" t="s">
        <v>817</v>
      </c>
      <c r="D19" s="104" t="s">
        <v>1024</v>
      </c>
      <c r="E19" s="645"/>
      <c r="F19" s="363">
        <f>'6 DSP Time Study Summary'!$E$29</f>
        <v>0.34837643203878388</v>
      </c>
      <c r="G19" s="639">
        <f t="shared" si="0"/>
        <v>0</v>
      </c>
      <c r="H19" s="387">
        <f t="shared" si="2"/>
        <v>4</v>
      </c>
      <c r="I19" s="677"/>
      <c r="J19" s="678">
        <f t="shared" si="1"/>
        <v>0</v>
      </c>
      <c r="K19" s="418"/>
      <c r="L19" s="418"/>
      <c r="M19" s="418"/>
      <c r="N19" s="418"/>
      <c r="O19" s="418"/>
      <c r="P19" s="418"/>
      <c r="Q19" s="418"/>
    </row>
    <row r="20" spans="1:17" ht="12.75" x14ac:dyDescent="0.2">
      <c r="A20" s="354">
        <v>411</v>
      </c>
      <c r="B20" s="355">
        <v>890</v>
      </c>
      <c r="C20" s="100" t="s">
        <v>818</v>
      </c>
      <c r="D20" s="104" t="s">
        <v>1021</v>
      </c>
      <c r="E20" s="645"/>
      <c r="F20" s="363">
        <f>'6 DSP Time Study Summary'!$E$29</f>
        <v>0.34837643203878388</v>
      </c>
      <c r="G20" s="639">
        <f t="shared" si="0"/>
        <v>0</v>
      </c>
      <c r="H20" s="387">
        <f t="shared" si="2"/>
        <v>5</v>
      </c>
      <c r="I20" s="677"/>
      <c r="J20" s="678">
        <f t="shared" si="1"/>
        <v>0</v>
      </c>
      <c r="K20" s="418"/>
      <c r="L20" s="418"/>
      <c r="M20" s="418"/>
      <c r="N20" s="418"/>
      <c r="O20" s="418"/>
      <c r="P20" s="418"/>
      <c r="Q20" s="418"/>
    </row>
    <row r="21" spans="1:17" ht="12.75" x14ac:dyDescent="0.2">
      <c r="A21" s="354">
        <v>411</v>
      </c>
      <c r="B21" s="355">
        <v>890</v>
      </c>
      <c r="C21" s="100" t="s">
        <v>819</v>
      </c>
      <c r="D21" s="104" t="s">
        <v>922</v>
      </c>
      <c r="E21" s="645"/>
      <c r="F21" s="363">
        <f>'6 DSP Time Study Summary'!$E$29</f>
        <v>0.34837643203878388</v>
      </c>
      <c r="G21" s="639">
        <f t="shared" si="0"/>
        <v>0</v>
      </c>
      <c r="H21" s="387">
        <f t="shared" si="2"/>
        <v>6</v>
      </c>
      <c r="I21" s="677"/>
      <c r="J21" s="678">
        <f t="shared" si="1"/>
        <v>0</v>
      </c>
      <c r="K21" s="418"/>
      <c r="L21" s="418"/>
      <c r="M21" s="418"/>
      <c r="N21" s="418"/>
      <c r="O21" s="418"/>
      <c r="P21" s="418"/>
      <c r="Q21" s="418"/>
    </row>
    <row r="22" spans="1:17" ht="12.75" x14ac:dyDescent="0.2">
      <c r="A22" s="354">
        <v>411</v>
      </c>
      <c r="B22" s="355">
        <v>890</v>
      </c>
      <c r="C22" s="100" t="s">
        <v>820</v>
      </c>
      <c r="D22" s="104" t="s">
        <v>1018</v>
      </c>
      <c r="E22" s="645"/>
      <c r="F22" s="363">
        <f>'6 DSP Time Study Summary'!$E$29</f>
        <v>0.34837643203878388</v>
      </c>
      <c r="G22" s="639">
        <f t="shared" si="0"/>
        <v>0</v>
      </c>
      <c r="H22" s="387">
        <f t="shared" si="2"/>
        <v>7</v>
      </c>
      <c r="I22" s="677"/>
      <c r="J22" s="678">
        <f t="shared" si="1"/>
        <v>0</v>
      </c>
      <c r="K22" s="418"/>
      <c r="L22" s="418"/>
      <c r="M22" s="418"/>
      <c r="N22" s="418"/>
      <c r="O22" s="418"/>
      <c r="P22" s="418"/>
      <c r="Q22" s="418"/>
    </row>
    <row r="23" spans="1:17" ht="12.75" x14ac:dyDescent="0.2">
      <c r="A23" s="354">
        <v>411</v>
      </c>
      <c r="B23" s="355">
        <v>890</v>
      </c>
      <c r="C23" s="100" t="s">
        <v>821</v>
      </c>
      <c r="D23" s="104" t="s">
        <v>1017</v>
      </c>
      <c r="E23" s="645"/>
      <c r="F23" s="363">
        <f>'6 DSP Time Study Summary'!$E$29</f>
        <v>0.34837643203878388</v>
      </c>
      <c r="G23" s="639">
        <f t="shared" si="0"/>
        <v>0</v>
      </c>
      <c r="H23" s="387">
        <f t="shared" si="2"/>
        <v>8</v>
      </c>
      <c r="I23" s="677"/>
      <c r="J23" s="678">
        <f t="shared" si="1"/>
        <v>0</v>
      </c>
      <c r="K23" s="418"/>
      <c r="L23" s="418"/>
      <c r="M23" s="418"/>
      <c r="N23" s="418"/>
      <c r="O23" s="418"/>
      <c r="P23" s="418"/>
      <c r="Q23" s="418"/>
    </row>
    <row r="24" spans="1:17" ht="12.75" x14ac:dyDescent="0.2">
      <c r="A24" s="354">
        <v>411</v>
      </c>
      <c r="B24" s="355">
        <v>890</v>
      </c>
      <c r="C24" s="100" t="s">
        <v>822</v>
      </c>
      <c r="D24" s="104" t="s">
        <v>1025</v>
      </c>
      <c r="E24" s="645"/>
      <c r="F24" s="363">
        <f>'6 DSP Time Study Summary'!$E$29</f>
        <v>0.34837643203878388</v>
      </c>
      <c r="G24" s="639">
        <f t="shared" si="0"/>
        <v>0</v>
      </c>
      <c r="H24" s="387">
        <f t="shared" si="2"/>
        <v>9</v>
      </c>
      <c r="I24" s="677"/>
      <c r="J24" s="678">
        <f t="shared" si="1"/>
        <v>0</v>
      </c>
      <c r="K24" s="418"/>
      <c r="L24" s="418"/>
      <c r="M24" s="418"/>
      <c r="N24" s="418"/>
      <c r="O24" s="418"/>
      <c r="P24" s="418"/>
      <c r="Q24" s="418"/>
    </row>
    <row r="25" spans="1:17" ht="12.75" x14ac:dyDescent="0.2">
      <c r="A25" s="354">
        <v>411</v>
      </c>
      <c r="B25" s="355">
        <v>890</v>
      </c>
      <c r="C25" s="100" t="s">
        <v>823</v>
      </c>
      <c r="D25" s="104" t="s">
        <v>862</v>
      </c>
      <c r="E25" s="645"/>
      <c r="F25" s="363">
        <f>'6 DSP Time Study Summary'!$E$29</f>
        <v>0.34837643203878388</v>
      </c>
      <c r="G25" s="639">
        <f t="shared" si="0"/>
        <v>0</v>
      </c>
      <c r="H25" s="387">
        <f t="shared" si="2"/>
        <v>10</v>
      </c>
      <c r="I25" s="677"/>
      <c r="J25" s="678">
        <f t="shared" si="1"/>
        <v>0</v>
      </c>
      <c r="K25" s="418"/>
      <c r="L25" s="418"/>
      <c r="M25" s="418"/>
      <c r="N25" s="418"/>
      <c r="O25" s="418"/>
      <c r="P25" s="418"/>
      <c r="Q25" s="418"/>
    </row>
    <row r="26" spans="1:17" ht="12.75" x14ac:dyDescent="0.2">
      <c r="A26" s="354">
        <v>411</v>
      </c>
      <c r="B26" s="355">
        <v>890</v>
      </c>
      <c r="C26" s="100" t="s">
        <v>824</v>
      </c>
      <c r="D26" s="104" t="s">
        <v>1020</v>
      </c>
      <c r="E26" s="645"/>
      <c r="F26" s="363">
        <f>'6 DSP Time Study Summary'!$E$29</f>
        <v>0.34837643203878388</v>
      </c>
      <c r="G26" s="639">
        <f t="shared" si="0"/>
        <v>0</v>
      </c>
      <c r="H26" s="387">
        <f t="shared" si="2"/>
        <v>11</v>
      </c>
      <c r="I26" s="677"/>
      <c r="J26" s="678">
        <f t="shared" si="1"/>
        <v>0</v>
      </c>
      <c r="K26" s="418"/>
      <c r="L26" s="418"/>
      <c r="M26" s="418"/>
      <c r="N26" s="418"/>
      <c r="O26" s="418"/>
      <c r="P26" s="418"/>
      <c r="Q26" s="418"/>
    </row>
    <row r="27" spans="1:17" ht="12.75" x14ac:dyDescent="0.2">
      <c r="A27" s="354">
        <v>411</v>
      </c>
      <c r="B27" s="355">
        <v>890</v>
      </c>
      <c r="C27" s="100" t="s">
        <v>825</v>
      </c>
      <c r="D27" s="104" t="s">
        <v>1026</v>
      </c>
      <c r="E27" s="645"/>
      <c r="F27" s="363">
        <f>'6 DSP Time Study Summary'!$E$29</f>
        <v>0.34837643203878388</v>
      </c>
      <c r="G27" s="639">
        <f t="shared" si="0"/>
        <v>0</v>
      </c>
      <c r="H27" s="387">
        <f t="shared" si="2"/>
        <v>12</v>
      </c>
      <c r="I27" s="677"/>
      <c r="J27" s="678">
        <f t="shared" si="1"/>
        <v>0</v>
      </c>
      <c r="K27" s="418"/>
      <c r="L27" s="418"/>
      <c r="M27" s="418"/>
      <c r="N27" s="418"/>
      <c r="O27" s="418"/>
      <c r="P27" s="418"/>
      <c r="Q27" s="418"/>
    </row>
    <row r="28" spans="1:17" ht="12.75" x14ac:dyDescent="0.2">
      <c r="A28" s="354">
        <v>411</v>
      </c>
      <c r="B28" s="355">
        <v>890</v>
      </c>
      <c r="C28" s="100" t="s">
        <v>826</v>
      </c>
      <c r="D28" s="104" t="s">
        <v>1027</v>
      </c>
      <c r="E28" s="645"/>
      <c r="F28" s="363">
        <f>'6 DSP Time Study Summary'!$E$29</f>
        <v>0.34837643203878388</v>
      </c>
      <c r="G28" s="639">
        <f t="shared" si="0"/>
        <v>0</v>
      </c>
      <c r="H28" s="387">
        <f t="shared" si="2"/>
        <v>13</v>
      </c>
      <c r="I28" s="677"/>
      <c r="J28" s="678">
        <f t="shared" si="1"/>
        <v>0</v>
      </c>
      <c r="K28" s="418"/>
      <c r="L28" s="418"/>
      <c r="M28" s="418"/>
      <c r="N28" s="418"/>
      <c r="O28" s="418"/>
      <c r="P28" s="418"/>
      <c r="Q28" s="418"/>
    </row>
    <row r="29" spans="1:17" ht="12.75" x14ac:dyDescent="0.2">
      <c r="A29" s="354">
        <v>411</v>
      </c>
      <c r="B29" s="355">
        <v>890</v>
      </c>
      <c r="C29" s="100" t="s">
        <v>827</v>
      </c>
      <c r="D29" s="104" t="s">
        <v>1028</v>
      </c>
      <c r="E29" s="645"/>
      <c r="F29" s="363">
        <f>'6 DSP Time Study Summary'!$E$29</f>
        <v>0.34837643203878388</v>
      </c>
      <c r="G29" s="639">
        <f t="shared" si="0"/>
        <v>0</v>
      </c>
      <c r="H29" s="387">
        <f t="shared" si="2"/>
        <v>14</v>
      </c>
      <c r="I29" s="677"/>
      <c r="J29" s="678">
        <f t="shared" si="1"/>
        <v>0</v>
      </c>
      <c r="K29" s="418"/>
      <c r="L29" s="418"/>
      <c r="M29" s="418"/>
      <c r="N29" s="418"/>
      <c r="O29" s="418"/>
      <c r="P29" s="418"/>
      <c r="Q29" s="418"/>
    </row>
    <row r="30" spans="1:17" ht="12.75" x14ac:dyDescent="0.2">
      <c r="A30" s="354">
        <v>411</v>
      </c>
      <c r="B30" s="355">
        <v>890</v>
      </c>
      <c r="C30" s="100" t="s">
        <v>828</v>
      </c>
      <c r="D30" s="104" t="s">
        <v>1023</v>
      </c>
      <c r="E30" s="645"/>
      <c r="F30" s="363">
        <f>'6 DSP Time Study Summary'!$E$29</f>
        <v>0.34837643203878388</v>
      </c>
      <c r="G30" s="639">
        <f t="shared" si="0"/>
        <v>0</v>
      </c>
      <c r="H30" s="387">
        <f t="shared" si="2"/>
        <v>15</v>
      </c>
      <c r="I30" s="677"/>
      <c r="J30" s="678">
        <f t="shared" si="1"/>
        <v>0</v>
      </c>
      <c r="K30" s="418"/>
      <c r="L30" s="418"/>
      <c r="M30" s="418"/>
      <c r="N30" s="418"/>
      <c r="O30" s="418"/>
      <c r="P30" s="418"/>
      <c r="Q30" s="418"/>
    </row>
    <row r="31" spans="1:17" ht="12.75" x14ac:dyDescent="0.2">
      <c r="A31" s="354">
        <v>411</v>
      </c>
      <c r="B31" s="355">
        <v>890</v>
      </c>
      <c r="C31" s="100" t="s">
        <v>829</v>
      </c>
      <c r="D31" s="104" t="s">
        <v>1016</v>
      </c>
      <c r="E31" s="645"/>
      <c r="F31" s="363">
        <f>'6 DSP Time Study Summary'!$E$29</f>
        <v>0.34837643203878388</v>
      </c>
      <c r="G31" s="639">
        <f t="shared" si="0"/>
        <v>0</v>
      </c>
      <c r="H31" s="387">
        <f t="shared" si="2"/>
        <v>16</v>
      </c>
      <c r="I31" s="677"/>
      <c r="J31" s="678">
        <f t="shared" si="1"/>
        <v>0</v>
      </c>
      <c r="K31" s="418"/>
      <c r="L31" s="418"/>
      <c r="M31" s="418"/>
      <c r="N31" s="418"/>
      <c r="O31" s="418"/>
      <c r="P31" s="418"/>
      <c r="Q31" s="418"/>
    </row>
    <row r="32" spans="1:17" ht="12.75" x14ac:dyDescent="0.2">
      <c r="A32" s="354">
        <v>411</v>
      </c>
      <c r="B32" s="355">
        <v>890</v>
      </c>
      <c r="C32" s="100" t="s">
        <v>830</v>
      </c>
      <c r="D32" s="104" t="s">
        <v>35</v>
      </c>
      <c r="E32" s="645"/>
      <c r="F32" s="363">
        <f>'6 DSP Time Study Summary'!$E$29</f>
        <v>0.34837643203878388</v>
      </c>
      <c r="G32" s="639">
        <f t="shared" si="0"/>
        <v>0</v>
      </c>
      <c r="H32" s="387">
        <f t="shared" si="2"/>
        <v>17</v>
      </c>
      <c r="I32" s="677"/>
      <c r="J32" s="678">
        <f t="shared" si="1"/>
        <v>0</v>
      </c>
      <c r="K32" s="418"/>
      <c r="L32" s="418"/>
      <c r="M32" s="418"/>
      <c r="N32" s="418"/>
      <c r="O32" s="418"/>
      <c r="P32" s="418"/>
      <c r="Q32" s="418"/>
    </row>
    <row r="33" spans="1:17" ht="25.5" x14ac:dyDescent="0.2">
      <c r="A33" s="354">
        <v>411</v>
      </c>
      <c r="B33" s="355">
        <v>890</v>
      </c>
      <c r="C33" s="100" t="s">
        <v>831</v>
      </c>
      <c r="D33" s="104" t="s">
        <v>1074</v>
      </c>
      <c r="E33" s="645"/>
      <c r="F33" s="363">
        <f>'6 DSP Time Study Summary'!$E$29</f>
        <v>0.34837643203878388</v>
      </c>
      <c r="G33" s="639">
        <f>E33*F33</f>
        <v>0</v>
      </c>
      <c r="H33" s="387">
        <f t="shared" si="2"/>
        <v>18</v>
      </c>
      <c r="I33" s="677"/>
      <c r="J33" s="678">
        <f>I33*F33</f>
        <v>0</v>
      </c>
      <c r="K33" s="418"/>
      <c r="L33" s="418"/>
      <c r="M33" s="418"/>
      <c r="N33" s="418"/>
      <c r="O33" s="418"/>
      <c r="P33" s="418"/>
      <c r="Q33" s="418"/>
    </row>
    <row r="34" spans="1:17" ht="12.75" x14ac:dyDescent="0.2">
      <c r="A34" s="354">
        <v>411</v>
      </c>
      <c r="B34" s="355">
        <v>890</v>
      </c>
      <c r="C34" s="100" t="s">
        <v>536</v>
      </c>
      <c r="D34" s="104" t="s">
        <v>1077</v>
      </c>
      <c r="E34" s="645"/>
      <c r="F34" s="363">
        <f>'6 DSP Time Study Summary'!$E$29</f>
        <v>0.34837643203878388</v>
      </c>
      <c r="G34" s="639">
        <f>E34*F34</f>
        <v>0</v>
      </c>
      <c r="H34" s="387">
        <f t="shared" si="2"/>
        <v>19</v>
      </c>
      <c r="I34" s="677"/>
      <c r="J34" s="678">
        <f>I34*F34</f>
        <v>0</v>
      </c>
      <c r="K34" s="418"/>
      <c r="L34" s="418"/>
      <c r="M34" s="418"/>
      <c r="N34" s="418"/>
      <c r="O34" s="418"/>
      <c r="P34" s="418"/>
      <c r="Q34" s="418"/>
    </row>
    <row r="35" spans="1:17" ht="25.5" x14ac:dyDescent="0.2">
      <c r="A35" s="354">
        <v>411</v>
      </c>
      <c r="B35" s="355">
        <v>890</v>
      </c>
      <c r="C35" s="100" t="s">
        <v>537</v>
      </c>
      <c r="D35" s="104" t="s">
        <v>1075</v>
      </c>
      <c r="E35" s="645"/>
      <c r="F35" s="363">
        <f>'6 DSP Time Study Summary'!$E$29</f>
        <v>0.34837643203878388</v>
      </c>
      <c r="G35" s="639">
        <f>E35*F35</f>
        <v>0</v>
      </c>
      <c r="H35" s="387">
        <f t="shared" si="2"/>
        <v>20</v>
      </c>
      <c r="I35" s="677"/>
      <c r="J35" s="678">
        <f>I35*F35</f>
        <v>0</v>
      </c>
      <c r="K35" s="418"/>
      <c r="L35" s="418"/>
      <c r="M35" s="418"/>
      <c r="N35" s="418"/>
      <c r="O35" s="418"/>
      <c r="P35" s="418"/>
      <c r="Q35" s="418"/>
    </row>
    <row r="36" spans="1:17" ht="12.75" x14ac:dyDescent="0.2">
      <c r="A36" s="354">
        <v>411</v>
      </c>
      <c r="B36" s="355">
        <v>890</v>
      </c>
      <c r="C36" s="100" t="s">
        <v>538</v>
      </c>
      <c r="D36" s="104" t="s">
        <v>49</v>
      </c>
      <c r="E36" s="645"/>
      <c r="F36" s="363">
        <f>'6 DSP Time Study Summary'!$E$29</f>
        <v>0.34837643203878388</v>
      </c>
      <c r="G36" s="639">
        <f>E36*F36</f>
        <v>0</v>
      </c>
      <c r="H36" s="387">
        <f t="shared" si="2"/>
        <v>21</v>
      </c>
      <c r="I36" s="677"/>
      <c r="J36" s="678">
        <f>I36*F36</f>
        <v>0</v>
      </c>
      <c r="K36" s="418"/>
      <c r="L36" s="418"/>
      <c r="M36" s="418"/>
      <c r="N36" s="418"/>
      <c r="O36" s="418"/>
      <c r="P36" s="418"/>
      <c r="Q36" s="418"/>
    </row>
    <row r="37" spans="1:17" ht="12.75" x14ac:dyDescent="0.2">
      <c r="A37" s="354">
        <v>411</v>
      </c>
      <c r="B37" s="355">
        <v>890</v>
      </c>
      <c r="C37" s="100" t="s">
        <v>832</v>
      </c>
      <c r="D37" s="104" t="s">
        <v>50</v>
      </c>
      <c r="E37" s="645"/>
      <c r="F37" s="363">
        <f>'6 DSP Time Study Summary'!$E$29</f>
        <v>0.34837643203878388</v>
      </c>
      <c r="G37" s="639">
        <f>E37*F37</f>
        <v>0</v>
      </c>
      <c r="H37" s="387">
        <f t="shared" si="2"/>
        <v>22</v>
      </c>
      <c r="I37" s="677"/>
      <c r="J37" s="678">
        <f>I37*F37</f>
        <v>0</v>
      </c>
      <c r="K37" s="418"/>
      <c r="L37" s="418"/>
      <c r="M37" s="418"/>
      <c r="N37" s="418"/>
      <c r="O37" s="418"/>
      <c r="P37" s="418"/>
      <c r="Q37" s="418"/>
    </row>
    <row r="38" spans="1:17" ht="12.75" x14ac:dyDescent="0.2">
      <c r="A38" s="354">
        <v>411</v>
      </c>
      <c r="B38" s="355">
        <v>890</v>
      </c>
      <c r="C38" s="100" t="s">
        <v>539</v>
      </c>
      <c r="D38" s="104" t="s">
        <v>51</v>
      </c>
      <c r="E38" s="645"/>
      <c r="F38" s="363">
        <f>'6 DSP Time Study Summary'!$E$29</f>
        <v>0.34837643203878388</v>
      </c>
      <c r="G38" s="639">
        <f t="shared" si="0"/>
        <v>0</v>
      </c>
      <c r="H38" s="387">
        <f t="shared" si="2"/>
        <v>23</v>
      </c>
      <c r="I38" s="677"/>
      <c r="J38" s="678">
        <f t="shared" si="1"/>
        <v>0</v>
      </c>
      <c r="K38" s="418"/>
      <c r="L38" s="418"/>
      <c r="M38" s="418"/>
      <c r="N38" s="418"/>
      <c r="O38" s="418"/>
      <c r="P38" s="418"/>
      <c r="Q38" s="418"/>
    </row>
    <row r="39" spans="1:17" ht="12.75" x14ac:dyDescent="0.2">
      <c r="A39" s="354">
        <v>411</v>
      </c>
      <c r="B39" s="355">
        <v>890</v>
      </c>
      <c r="C39" s="140" t="s">
        <v>834</v>
      </c>
      <c r="D39" s="104" t="s">
        <v>303</v>
      </c>
      <c r="E39" s="645"/>
      <c r="F39" s="363">
        <f>'6 DSP Time Study Summary'!$E$61</f>
        <v>0.32139000000000001</v>
      </c>
      <c r="G39" s="639">
        <f t="shared" si="0"/>
        <v>0</v>
      </c>
      <c r="H39" s="387">
        <f t="shared" si="2"/>
        <v>24</v>
      </c>
      <c r="I39" s="677"/>
      <c r="J39" s="678">
        <f t="shared" si="1"/>
        <v>0</v>
      </c>
      <c r="K39" s="418"/>
      <c r="L39" s="418"/>
      <c r="M39" s="418"/>
      <c r="N39" s="418"/>
      <c r="O39" s="418"/>
      <c r="P39" s="418"/>
      <c r="Q39" s="418"/>
    </row>
    <row r="40" spans="1:17" ht="25.5" x14ac:dyDescent="0.2">
      <c r="A40" s="354">
        <v>411</v>
      </c>
      <c r="B40" s="355">
        <v>890</v>
      </c>
      <c r="C40" s="140" t="s">
        <v>835</v>
      </c>
      <c r="D40" s="104" t="s">
        <v>468</v>
      </c>
      <c r="E40" s="645"/>
      <c r="F40" s="363">
        <f>'6 DSP Time Study Summary'!$E$29</f>
        <v>0.34837643203878388</v>
      </c>
      <c r="G40" s="639">
        <f t="shared" si="0"/>
        <v>0</v>
      </c>
      <c r="H40" s="387">
        <f t="shared" si="2"/>
        <v>25</v>
      </c>
      <c r="I40" s="677"/>
      <c r="J40" s="678">
        <f t="shared" si="1"/>
        <v>0</v>
      </c>
      <c r="K40" s="418"/>
      <c r="L40" s="418"/>
      <c r="M40" s="418"/>
      <c r="N40" s="418"/>
      <c r="O40" s="418"/>
      <c r="P40" s="418"/>
      <c r="Q40" s="418"/>
    </row>
    <row r="41" spans="1:17" ht="12.75" x14ac:dyDescent="0.2">
      <c r="A41" s="354">
        <v>411</v>
      </c>
      <c r="B41" s="355">
        <v>890</v>
      </c>
      <c r="C41" s="436"/>
      <c r="D41" s="436"/>
      <c r="E41" s="645"/>
      <c r="F41" s="363">
        <f>'6 DSP Time Study Summary'!$E$29</f>
        <v>0.34837643203878388</v>
      </c>
      <c r="G41" s="639">
        <f t="shared" si="0"/>
        <v>0</v>
      </c>
      <c r="H41" s="387">
        <f t="shared" si="2"/>
        <v>26</v>
      </c>
      <c r="I41" s="677"/>
      <c r="J41" s="678">
        <f t="shared" si="1"/>
        <v>0</v>
      </c>
      <c r="K41" s="418"/>
      <c r="L41" s="418"/>
      <c r="M41" s="418"/>
      <c r="N41" s="418"/>
      <c r="O41" s="418"/>
      <c r="P41" s="418"/>
      <c r="Q41" s="418"/>
    </row>
    <row r="42" spans="1:17" ht="12.75" x14ac:dyDescent="0.2">
      <c r="A42" s="354">
        <v>411</v>
      </c>
      <c r="B42" s="355">
        <v>890</v>
      </c>
      <c r="C42" s="436"/>
      <c r="D42" s="436"/>
      <c r="E42" s="645"/>
      <c r="F42" s="363">
        <f>'6 DSP Time Study Summary'!$E$29</f>
        <v>0.34837643203878388</v>
      </c>
      <c r="G42" s="639">
        <f t="shared" si="0"/>
        <v>0</v>
      </c>
      <c r="H42" s="387">
        <f t="shared" si="2"/>
        <v>27</v>
      </c>
      <c r="I42" s="677"/>
      <c r="J42" s="678">
        <f t="shared" si="1"/>
        <v>0</v>
      </c>
      <c r="K42" s="418"/>
      <c r="L42" s="418"/>
      <c r="M42" s="418"/>
      <c r="N42" s="418"/>
      <c r="O42" s="418"/>
      <c r="P42" s="418"/>
      <c r="Q42" s="418"/>
    </row>
    <row r="43" spans="1:17" ht="13.5" thickBot="1" x14ac:dyDescent="0.25">
      <c r="A43" s="354">
        <v>411</v>
      </c>
      <c r="B43" s="355">
        <v>890</v>
      </c>
      <c r="C43" s="436"/>
      <c r="D43" s="436"/>
      <c r="E43" s="645"/>
      <c r="F43" s="363">
        <f>'6 DSP Time Study Summary'!$E$29</f>
        <v>0.34837643203878388</v>
      </c>
      <c r="G43" s="639">
        <f t="shared" si="0"/>
        <v>0</v>
      </c>
      <c r="H43" s="387">
        <f t="shared" si="2"/>
        <v>28</v>
      </c>
      <c r="I43" s="677"/>
      <c r="J43" s="679">
        <f>I43*F40</f>
        <v>0</v>
      </c>
      <c r="K43" s="418"/>
      <c r="L43" s="418"/>
      <c r="M43" s="418"/>
      <c r="N43" s="418"/>
      <c r="O43" s="418"/>
      <c r="P43" s="418"/>
      <c r="Q43" s="418"/>
    </row>
    <row r="44" spans="1:17" ht="21.75" customHeight="1" thickBot="1" x14ac:dyDescent="0.25">
      <c r="A44" s="424"/>
      <c r="B44" s="424"/>
      <c r="C44" s="424"/>
      <c r="D44" s="425" t="s">
        <v>794</v>
      </c>
      <c r="E44" s="635">
        <f>SUM(E16:E43)</f>
        <v>0</v>
      </c>
      <c r="F44" s="427"/>
      <c r="G44" s="635">
        <f>SUM(G16:G43)</f>
        <v>0</v>
      </c>
      <c r="H44" s="395">
        <f t="shared" si="2"/>
        <v>29</v>
      </c>
      <c r="I44" s="627" t="s">
        <v>894</v>
      </c>
      <c r="J44" s="676">
        <f>SUM(J16:J43)</f>
        <v>0</v>
      </c>
      <c r="K44" s="418"/>
      <c r="L44" s="418"/>
      <c r="M44" s="418"/>
      <c r="N44" s="418"/>
      <c r="O44" s="418"/>
      <c r="P44" s="418"/>
      <c r="Q44" s="418"/>
    </row>
    <row r="45" spans="1:17" ht="21.75" customHeight="1" thickBot="1" x14ac:dyDescent="0.25">
      <c r="A45" s="424"/>
      <c r="B45" s="424"/>
      <c r="C45" s="424"/>
      <c r="D45" s="425"/>
      <c r="E45" s="636"/>
      <c r="F45" s="423" t="s">
        <v>876</v>
      </c>
      <c r="G45" s="675">
        <f>G44+E46</f>
        <v>0</v>
      </c>
      <c r="H45" s="395">
        <f t="shared" si="2"/>
        <v>30</v>
      </c>
      <c r="I45" s="418"/>
      <c r="J45" s="418"/>
      <c r="K45" s="418"/>
      <c r="L45" s="418"/>
      <c r="M45" s="418"/>
      <c r="N45" s="418"/>
      <c r="O45" s="418"/>
      <c r="P45" s="418"/>
      <c r="Q45" s="418"/>
    </row>
    <row r="46" spans="1:17" ht="21.75" customHeight="1" thickBot="1" x14ac:dyDescent="0.25">
      <c r="A46" s="356">
        <v>411</v>
      </c>
      <c r="B46" s="357">
        <v>890</v>
      </c>
      <c r="C46" s="227" t="s">
        <v>834</v>
      </c>
      <c r="D46" s="305" t="s">
        <v>303</v>
      </c>
      <c r="E46" s="640"/>
      <c r="F46" s="427"/>
      <c r="G46" s="426"/>
      <c r="H46" s="395">
        <f t="shared" si="2"/>
        <v>31</v>
      </c>
      <c r="I46" s="418"/>
      <c r="J46" s="418"/>
      <c r="K46" s="418"/>
      <c r="L46" s="418"/>
      <c r="M46" s="418"/>
      <c r="N46" s="418"/>
      <c r="O46" s="418"/>
      <c r="P46" s="418"/>
      <c r="Q46" s="418"/>
    </row>
    <row r="47" spans="1:17" ht="29.25" customHeight="1" x14ac:dyDescent="0.2">
      <c r="A47" s="356">
        <v>411</v>
      </c>
      <c r="B47" s="357">
        <v>890</v>
      </c>
      <c r="C47" s="305" t="s">
        <v>212</v>
      </c>
      <c r="D47" s="510" t="s">
        <v>896</v>
      </c>
      <c r="E47" s="645"/>
      <c r="F47" s="353"/>
      <c r="G47" s="353"/>
      <c r="H47" s="395">
        <f t="shared" si="2"/>
        <v>32</v>
      </c>
      <c r="I47" s="418"/>
      <c r="J47" s="418"/>
      <c r="K47" s="418"/>
      <c r="L47" s="418"/>
      <c r="M47" s="418"/>
      <c r="N47" s="418"/>
      <c r="O47" s="418"/>
      <c r="P47" s="418"/>
      <c r="Q47" s="418"/>
    </row>
    <row r="48" spans="1:17" ht="18" customHeight="1" x14ac:dyDescent="0.2">
      <c r="B48" s="428"/>
      <c r="C48" s="425"/>
      <c r="D48" s="425" t="s">
        <v>795</v>
      </c>
      <c r="E48" s="635">
        <f>E44+E46+E47</f>
        <v>0</v>
      </c>
      <c r="F48" s="353"/>
      <c r="G48" s="353"/>
      <c r="H48" s="395"/>
      <c r="I48" s="418"/>
      <c r="J48" s="418"/>
      <c r="K48" s="418"/>
      <c r="L48" s="418"/>
      <c r="M48" s="418"/>
      <c r="N48" s="418"/>
      <c r="O48" s="418"/>
      <c r="P48" s="418"/>
      <c r="Q48" s="418"/>
    </row>
    <row r="49" spans="1:17" ht="11.25" customHeight="1" thickBot="1" x14ac:dyDescent="0.25">
      <c r="A49" s="353"/>
      <c r="B49" s="353"/>
      <c r="C49" s="353"/>
      <c r="D49" s="353"/>
      <c r="E49" s="636"/>
      <c r="F49" s="353"/>
      <c r="G49" s="353"/>
      <c r="H49" s="395"/>
      <c r="I49" s="418"/>
      <c r="J49" s="418"/>
      <c r="K49" s="418"/>
      <c r="L49" s="418"/>
      <c r="M49" s="418"/>
      <c r="N49" s="418"/>
      <c r="O49" s="418"/>
      <c r="P49" s="418"/>
      <c r="Q49" s="418"/>
    </row>
    <row r="50" spans="1:17" ht="20.25" customHeight="1" thickBot="1" x14ac:dyDescent="0.25">
      <c r="A50" s="353"/>
      <c r="B50" s="353"/>
      <c r="C50" s="419"/>
      <c r="D50" s="429" t="s">
        <v>796</v>
      </c>
      <c r="E50" s="637">
        <f>'3  ED001, Sch #4 expenses'!E20</f>
        <v>0</v>
      </c>
      <c r="F50" s="353"/>
      <c r="G50" s="353"/>
      <c r="H50" s="395"/>
      <c r="I50" s="418"/>
      <c r="J50" s="418"/>
      <c r="K50" s="418"/>
      <c r="L50" s="418"/>
      <c r="M50" s="418"/>
      <c r="N50" s="418"/>
      <c r="O50" s="418"/>
      <c r="P50" s="418"/>
      <c r="Q50" s="418"/>
    </row>
    <row r="51" spans="1:17" ht="12" customHeight="1" x14ac:dyDescent="0.2">
      <c r="A51" s="353"/>
      <c r="B51" s="353"/>
      <c r="C51" s="353"/>
      <c r="D51" s="353"/>
      <c r="E51" s="636"/>
      <c r="F51" s="353"/>
      <c r="G51" s="353"/>
      <c r="H51" s="395"/>
      <c r="I51" s="418"/>
      <c r="J51" s="418"/>
      <c r="K51" s="418"/>
      <c r="L51" s="418"/>
      <c r="M51" s="418"/>
      <c r="N51" s="418"/>
      <c r="O51" s="418"/>
      <c r="P51" s="418"/>
      <c r="Q51" s="418"/>
    </row>
    <row r="52" spans="1:17" x14ac:dyDescent="0.2">
      <c r="A52" s="353"/>
      <c r="B52" s="353"/>
      <c r="C52" s="353"/>
      <c r="D52" s="429" t="s">
        <v>282</v>
      </c>
      <c r="E52" s="638">
        <f>E50-E48</f>
        <v>0</v>
      </c>
      <c r="F52" s="353"/>
      <c r="G52" s="353"/>
      <c r="H52" s="395"/>
      <c r="I52" s="418"/>
      <c r="J52" s="418"/>
      <c r="K52" s="418"/>
      <c r="L52" s="418"/>
      <c r="M52" s="418"/>
      <c r="N52" s="418"/>
      <c r="O52" s="418"/>
      <c r="P52" s="418"/>
      <c r="Q52" s="418"/>
    </row>
  </sheetData>
  <sheetProtection password="D13B" sheet="1" objects="1" scenarios="1" selectLockedCells="1"/>
  <mergeCells count="15">
    <mergeCell ref="G6:H6"/>
    <mergeCell ref="G7:H7"/>
    <mergeCell ref="G8:H8"/>
    <mergeCell ref="H14:H15"/>
    <mergeCell ref="A14:B14"/>
    <mergeCell ref="C14:C15"/>
    <mergeCell ref="E10:I10"/>
    <mergeCell ref="A12:E12"/>
    <mergeCell ref="D14:D15"/>
    <mergeCell ref="E14:E15"/>
    <mergeCell ref="F14:F15"/>
    <mergeCell ref="G14:G15"/>
    <mergeCell ref="I12:J12"/>
    <mergeCell ref="I14:I15"/>
    <mergeCell ref="J14:J15"/>
  </mergeCells>
  <phoneticPr fontId="2" type="noConversion"/>
  <printOptions horizontalCentered="1" verticalCentered="1"/>
  <pageMargins left="0.25" right="0.25" top="0.2" bottom="0.3" header="0.17" footer="0.17"/>
  <pageSetup scale="75" orientation="portrait" r:id="rId1"/>
  <headerFooter alignWithMargins="0">
    <oddFooter>&amp;L&amp;8&amp;Z&amp;F, &amp;A&amp;R&amp;8&amp;D, &amp;T</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6:A12"/>
  <sheetViews>
    <sheetView workbookViewId="0">
      <selection activeCell="H37" sqref="H37"/>
    </sheetView>
  </sheetViews>
  <sheetFormatPr defaultRowHeight="12.75" x14ac:dyDescent="0.2"/>
  <cols>
    <col min="1" max="1" width="79.28515625" customWidth="1"/>
  </cols>
  <sheetData>
    <row r="6" spans="1:1" ht="25.5" x14ac:dyDescent="0.35">
      <c r="A6" s="212" t="s">
        <v>1036</v>
      </c>
    </row>
    <row r="7" spans="1:1" ht="25.5" x14ac:dyDescent="0.35">
      <c r="A7" s="212" t="s">
        <v>805</v>
      </c>
    </row>
    <row r="8" spans="1:1" ht="25.5" x14ac:dyDescent="0.35">
      <c r="A8" s="212" t="s">
        <v>779</v>
      </c>
    </row>
    <row r="10" spans="1:1" ht="25.5" x14ac:dyDescent="0.35">
      <c r="A10" s="212" t="s">
        <v>1000</v>
      </c>
    </row>
    <row r="12" spans="1:1" ht="25.5" x14ac:dyDescent="0.35">
      <c r="A12" s="212" t="s">
        <v>315</v>
      </c>
    </row>
  </sheetData>
  <sheetProtection password="F13B" sheet="1"/>
  <phoneticPr fontId="2" type="noConversion"/>
  <printOptions horizontalCentered="1" verticalCentered="1"/>
  <pageMargins left="0.75" right="0.75" top="1.47" bottom="2.91" header="0.5" footer="0.5"/>
  <pageSetup orientation="portrait" r:id="rId1"/>
  <headerFooter alignWithMargins="0">
    <oddFooter>&amp;R&amp;"Times New Roman,Bold"&amp;12Version :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81"/>
  <sheetViews>
    <sheetView workbookViewId="0">
      <selection activeCell="D21" sqref="D21"/>
    </sheetView>
  </sheetViews>
  <sheetFormatPr defaultColWidth="7.140625" defaultRowHeight="11.25" x14ac:dyDescent="0.2"/>
  <cols>
    <col min="1" max="1" width="7.140625" style="41"/>
    <col min="2" max="2" width="39.5703125" style="41" customWidth="1"/>
    <col min="3" max="3" width="7.42578125" style="41" customWidth="1"/>
    <col min="4" max="4" width="17.42578125" style="41" customWidth="1"/>
    <col min="5" max="5" width="82.7109375" style="41" customWidth="1"/>
    <col min="6" max="6" width="75.140625" style="41" customWidth="1"/>
    <col min="7" max="7" width="68.7109375" style="41" customWidth="1"/>
    <col min="8" max="8" width="63.28515625" style="41" customWidth="1"/>
    <col min="9" max="10" width="4.28515625" style="41" customWidth="1"/>
    <col min="11" max="11" width="2.85546875" style="41" customWidth="1"/>
    <col min="12" max="12" width="10.7109375" style="41" customWidth="1"/>
    <col min="13" max="23" width="7.140625" style="41"/>
    <col min="24" max="24" width="1.42578125" style="41" customWidth="1"/>
    <col min="25" max="16384" width="7.140625" style="41"/>
  </cols>
  <sheetData>
    <row r="1" spans="1:8" ht="18.75" x14ac:dyDescent="0.3">
      <c r="A1" s="735" t="s">
        <v>770</v>
      </c>
      <c r="B1" s="735"/>
      <c r="C1" s="735"/>
      <c r="D1" s="735"/>
      <c r="E1" s="40"/>
      <c r="H1" s="42"/>
    </row>
    <row r="2" spans="1:8" ht="18.75" x14ac:dyDescent="0.3">
      <c r="A2" s="735" t="s">
        <v>271</v>
      </c>
      <c r="B2" s="735"/>
      <c r="C2" s="735"/>
      <c r="D2" s="735"/>
      <c r="E2" s="40"/>
      <c r="H2" s="42"/>
    </row>
    <row r="3" spans="1:8" ht="18.75" x14ac:dyDescent="0.3">
      <c r="A3" s="735" t="s">
        <v>994</v>
      </c>
      <c r="B3" s="735"/>
      <c r="C3" s="735"/>
      <c r="D3" s="735"/>
      <c r="E3" s="40"/>
      <c r="H3" s="42"/>
    </row>
    <row r="4" spans="1:8" ht="18.75" x14ac:dyDescent="0.3">
      <c r="B4" s="43"/>
      <c r="C4" s="43"/>
      <c r="D4" s="43"/>
      <c r="E4" s="40"/>
      <c r="H4" s="42"/>
    </row>
    <row r="5" spans="1:8" ht="24.75" customHeight="1" x14ac:dyDescent="0.3">
      <c r="B5" s="84" t="s">
        <v>807</v>
      </c>
      <c r="C5" s="732">
        <f>'1 Provider Data'!B14</f>
        <v>41455</v>
      </c>
      <c r="D5" s="732"/>
      <c r="E5" s="40"/>
      <c r="H5" s="42"/>
    </row>
    <row r="6" spans="1:8" s="46" customFormat="1" ht="27" customHeight="1" x14ac:dyDescent="0.35">
      <c r="B6" s="84" t="s">
        <v>275</v>
      </c>
      <c r="C6" s="733">
        <f>'1 Provider Data'!B11</f>
        <v>0</v>
      </c>
      <c r="D6" s="733"/>
    </row>
    <row r="7" spans="1:8" s="46" customFormat="1" ht="31.5" customHeight="1" x14ac:dyDescent="0.35">
      <c r="B7" s="83" t="s">
        <v>276</v>
      </c>
      <c r="C7" s="734">
        <f>'1 Provider Data'!B12</f>
        <v>0</v>
      </c>
      <c r="D7" s="734"/>
    </row>
    <row r="8" spans="1:8" s="54" customFormat="1" ht="18.75" customHeight="1" x14ac:dyDescent="0.25">
      <c r="B8" s="55"/>
      <c r="C8" s="55"/>
      <c r="D8" s="56"/>
    </row>
    <row r="9" spans="1:8" s="54" customFormat="1" ht="18.75" customHeight="1" thickBot="1" x14ac:dyDescent="0.3">
      <c r="A9" s="54" t="s">
        <v>808</v>
      </c>
      <c r="B9" s="57" t="s">
        <v>990</v>
      </c>
      <c r="C9" s="57"/>
      <c r="D9" s="66" t="s">
        <v>992</v>
      </c>
    </row>
    <row r="10" spans="1:8" s="54" customFormat="1" ht="14.25" customHeight="1" x14ac:dyDescent="0.25">
      <c r="B10" s="52"/>
      <c r="C10" s="52"/>
      <c r="D10" s="53"/>
    </row>
    <row r="11" spans="1:8" s="54" customFormat="1" ht="36.75" customHeight="1" x14ac:dyDescent="0.25">
      <c r="A11" s="85">
        <v>1</v>
      </c>
      <c r="B11" s="62" t="s">
        <v>136</v>
      </c>
      <c r="C11" s="62"/>
      <c r="D11" s="60" t="e">
        <f>Certification!#REF!</f>
        <v>#REF!</v>
      </c>
    </row>
    <row r="12" spans="1:8" s="54" customFormat="1" ht="12" customHeight="1" x14ac:dyDescent="0.25">
      <c r="A12" s="85"/>
      <c r="B12" s="63"/>
      <c r="C12" s="63"/>
      <c r="D12" s="53"/>
    </row>
    <row r="13" spans="1:8" s="54" customFormat="1" ht="25.5" customHeight="1" x14ac:dyDescent="0.25">
      <c r="A13" s="85">
        <v>2</v>
      </c>
      <c r="B13" s="64" t="s">
        <v>991</v>
      </c>
      <c r="C13" s="64"/>
      <c r="D13" s="61">
        <v>0.5</v>
      </c>
    </row>
    <row r="14" spans="1:8" s="54" customFormat="1" ht="18.75" customHeight="1" x14ac:dyDescent="0.25">
      <c r="A14" s="85"/>
      <c r="B14" s="63"/>
      <c r="C14" s="63"/>
      <c r="D14" s="53"/>
    </row>
    <row r="15" spans="1:8" s="54" customFormat="1" ht="39" customHeight="1" x14ac:dyDescent="0.25">
      <c r="A15" s="85">
        <v>3</v>
      </c>
      <c r="B15" s="86" t="s">
        <v>109</v>
      </c>
      <c r="C15" s="86"/>
      <c r="D15" s="60" t="e">
        <f>D13*D11</f>
        <v>#REF!</v>
      </c>
    </row>
    <row r="16" spans="1:8" s="54" customFormat="1" ht="12" customHeight="1" x14ac:dyDescent="0.25">
      <c r="A16" s="85"/>
      <c r="B16" s="65"/>
      <c r="C16" s="65"/>
      <c r="D16" s="53"/>
    </row>
    <row r="17" spans="1:10" s="54" customFormat="1" ht="32.25" customHeight="1" x14ac:dyDescent="0.25">
      <c r="A17" s="85">
        <v>4</v>
      </c>
      <c r="B17" s="62" t="s">
        <v>137</v>
      </c>
      <c r="C17" s="62"/>
      <c r="D17" s="60"/>
    </row>
    <row r="18" spans="1:10" s="54" customFormat="1" ht="12.75" customHeight="1" x14ac:dyDescent="0.25">
      <c r="A18" s="85"/>
      <c r="B18" s="65"/>
      <c r="C18" s="65"/>
      <c r="D18" s="53"/>
    </row>
    <row r="19" spans="1:10" s="54" customFormat="1" ht="44.25" customHeight="1" x14ac:dyDescent="0.25">
      <c r="A19" s="85">
        <v>5</v>
      </c>
      <c r="B19" s="86" t="s">
        <v>138</v>
      </c>
      <c r="C19" s="86"/>
      <c r="D19" s="59" t="e">
        <f>D15-D17</f>
        <v>#REF!</v>
      </c>
    </row>
    <row r="20" spans="1:10" s="54" customFormat="1" ht="18.75" customHeight="1" x14ac:dyDescent="0.25">
      <c r="D20" s="58"/>
    </row>
    <row r="21" spans="1:10" s="54" customFormat="1" ht="29.25" customHeight="1" x14ac:dyDescent="0.25">
      <c r="A21" s="85">
        <v>6</v>
      </c>
      <c r="B21" s="86" t="s">
        <v>587</v>
      </c>
      <c r="C21" s="86"/>
      <c r="D21" s="59" t="e">
        <f>D19*0.5</f>
        <v>#REF!</v>
      </c>
      <c r="J21" s="58"/>
    </row>
    <row r="22" spans="1:10" s="54" customFormat="1" ht="18.75" customHeight="1" x14ac:dyDescent="0.25">
      <c r="J22" s="58"/>
    </row>
    <row r="23" spans="1:10" s="54" customFormat="1" ht="18.75" customHeight="1" x14ac:dyDescent="0.25">
      <c r="J23" s="58"/>
    </row>
    <row r="24" spans="1:10" s="54" customFormat="1" ht="18.75" customHeight="1" x14ac:dyDescent="0.25">
      <c r="J24" s="58"/>
    </row>
    <row r="25" spans="1:10" s="54" customFormat="1" ht="18.75" customHeight="1" x14ac:dyDescent="0.25"/>
    <row r="26" spans="1:10" s="54" customFormat="1" ht="18.75" customHeight="1" x14ac:dyDescent="0.25"/>
    <row r="27" spans="1:10" s="54" customFormat="1" ht="18.75" customHeight="1" x14ac:dyDescent="0.25"/>
    <row r="28" spans="1:10" s="54" customFormat="1" ht="18.75" customHeight="1" x14ac:dyDescent="0.25"/>
    <row r="29" spans="1:10" s="54" customFormat="1" ht="18.75" customHeight="1" x14ac:dyDescent="0.25"/>
    <row r="30" spans="1:10" s="54" customFormat="1" ht="18.75" customHeight="1" x14ac:dyDescent="0.25"/>
    <row r="31" spans="1:10" s="54" customFormat="1" ht="18.75" customHeight="1" x14ac:dyDescent="0.25"/>
    <row r="32" spans="1:10" s="54" customFormat="1" ht="18.75" customHeight="1" x14ac:dyDescent="0.25"/>
    <row r="33" s="54" customFormat="1" ht="18.75" customHeight="1" x14ac:dyDescent="0.25"/>
    <row r="34" s="54" customFormat="1" ht="18.75" customHeight="1" x14ac:dyDescent="0.25"/>
    <row r="35" s="54" customFormat="1" ht="18.75" customHeight="1" x14ac:dyDescent="0.25"/>
    <row r="36" s="54" customFormat="1" ht="18.75" customHeight="1" x14ac:dyDescent="0.25"/>
    <row r="37" s="54" customFormat="1" ht="18.75" customHeight="1" x14ac:dyDescent="0.25"/>
    <row r="38" s="54" customFormat="1" ht="18.75" customHeight="1" x14ac:dyDescent="0.25"/>
    <row r="39" s="54" customFormat="1" ht="18.75" customHeight="1" x14ac:dyDescent="0.25"/>
    <row r="40" s="54" customFormat="1" ht="18.75" customHeight="1" x14ac:dyDescent="0.25"/>
    <row r="41" s="54" customFormat="1" ht="18.75" customHeight="1" x14ac:dyDescent="0.25"/>
    <row r="42" s="54" customFormat="1" ht="18.75" customHeight="1" x14ac:dyDescent="0.25"/>
    <row r="43" s="54" customFormat="1" ht="18.75" customHeight="1" x14ac:dyDescent="0.25"/>
    <row r="44" s="54" customFormat="1" ht="18.75" customHeight="1" x14ac:dyDescent="0.25"/>
    <row r="45" s="54" customFormat="1" ht="18.75" customHeight="1" x14ac:dyDescent="0.25"/>
    <row r="46" s="54" customFormat="1" ht="18.75" customHeight="1" x14ac:dyDescent="0.25"/>
    <row r="47" s="54" customFormat="1" ht="18.75" customHeight="1" x14ac:dyDescent="0.25"/>
    <row r="48" s="54" customFormat="1" ht="18.75" customHeight="1" x14ac:dyDescent="0.25"/>
    <row r="49" s="54" customFormat="1" ht="18.75" customHeight="1" x14ac:dyDescent="0.25"/>
    <row r="50" s="54" customFormat="1" ht="18.75" customHeight="1" x14ac:dyDescent="0.25"/>
    <row r="51" s="54" customFormat="1" ht="18.75" customHeight="1" x14ac:dyDescent="0.25"/>
    <row r="52" s="54" customFormat="1" ht="18.75" customHeight="1" x14ac:dyDescent="0.25"/>
    <row r="53" s="54" customFormat="1" ht="18.75" customHeight="1" x14ac:dyDescent="0.25"/>
    <row r="54" s="54" customFormat="1" ht="18.75" customHeight="1" x14ac:dyDescent="0.25"/>
    <row r="55" s="54" customFormat="1" ht="18.75" customHeight="1" x14ac:dyDescent="0.25"/>
    <row r="56" s="54" customFormat="1" ht="18.75" customHeight="1" x14ac:dyDescent="0.25"/>
    <row r="57" s="54" customFormat="1" ht="18.75" customHeight="1" x14ac:dyDescent="0.25"/>
    <row r="58" s="54" customFormat="1" ht="18.75" customHeight="1" x14ac:dyDescent="0.25"/>
    <row r="59" s="54" customFormat="1" ht="18.75" customHeight="1" x14ac:dyDescent="0.25"/>
    <row r="60" s="54" customFormat="1" ht="18.75" customHeight="1" x14ac:dyDescent="0.25"/>
    <row r="61" s="54" customFormat="1" ht="18.75" customHeight="1" x14ac:dyDescent="0.25"/>
    <row r="62" s="54" customFormat="1" ht="18.75" customHeight="1" x14ac:dyDescent="0.25"/>
    <row r="63" s="54" customFormat="1" ht="18.75" customHeight="1" x14ac:dyDescent="0.25"/>
    <row r="64" s="54" customFormat="1" ht="18.75" customHeight="1" x14ac:dyDescent="0.25"/>
    <row r="65" s="54" customFormat="1" ht="18.75" customHeight="1" x14ac:dyDescent="0.25"/>
    <row r="66" s="54" customFormat="1" ht="18.75" customHeight="1" x14ac:dyDescent="0.25"/>
    <row r="67" s="54" customFormat="1" ht="18.75" customHeight="1" x14ac:dyDescent="0.25"/>
    <row r="68" s="54" customFormat="1" ht="18.75" customHeight="1" x14ac:dyDescent="0.25"/>
    <row r="69" s="54" customFormat="1" ht="18.75" customHeight="1" x14ac:dyDescent="0.25"/>
    <row r="70" s="54" customFormat="1" ht="18.75" customHeight="1" x14ac:dyDescent="0.25"/>
    <row r="71" s="54" customFormat="1" ht="18.75" customHeight="1" x14ac:dyDescent="0.25"/>
    <row r="72" s="54" customFormat="1" ht="18.75" customHeight="1" x14ac:dyDescent="0.25"/>
    <row r="73" s="54" customFormat="1" ht="18.75" customHeight="1" x14ac:dyDescent="0.25"/>
    <row r="74" s="54" customFormat="1" ht="18.75" customHeight="1" x14ac:dyDescent="0.25"/>
    <row r="75" s="54" customFormat="1" ht="18.75" customHeight="1" x14ac:dyDescent="0.25"/>
    <row r="76" s="54" customFormat="1" ht="18.75" customHeight="1" x14ac:dyDescent="0.25"/>
    <row r="77" s="54" customFormat="1" ht="18.75" customHeight="1" x14ac:dyDescent="0.25"/>
    <row r="78" s="54" customFormat="1" ht="18.75" customHeight="1" x14ac:dyDescent="0.25"/>
    <row r="79" s="54" customFormat="1" ht="18.75" customHeight="1" x14ac:dyDescent="0.25"/>
    <row r="80" s="54" customFormat="1" ht="18.75" customHeight="1" x14ac:dyDescent="0.25"/>
    <row r="81" s="54" customFormat="1" ht="18.75" customHeight="1" x14ac:dyDescent="0.25"/>
  </sheetData>
  <mergeCells count="6">
    <mergeCell ref="C5:D5"/>
    <mergeCell ref="C6:D6"/>
    <mergeCell ref="C7:D7"/>
    <mergeCell ref="A1:D1"/>
    <mergeCell ref="A2:D2"/>
    <mergeCell ref="A3:D3"/>
  </mergeCells>
  <phoneticPr fontId="2" type="noConversion"/>
  <printOptions horizontalCentered="1" verticalCentered="1"/>
  <pageMargins left="0.53" right="0.25" top="0.35" bottom="0.37" header="0.25" footer="0.17"/>
  <pageSetup orientation="portrait" r:id="rId1"/>
  <headerFooter alignWithMargins="0">
    <oddFooter>&amp;C&amp;F   &amp;A</oddFooter>
  </headerFooter>
  <ignoredErrors>
    <ignoredError sqref="D19" emptyCellReference="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7" tint="0.39997558519241921"/>
  </sheetPr>
  <dimension ref="A1:X149"/>
  <sheetViews>
    <sheetView topLeftCell="A2" zoomScaleNormal="100" workbookViewId="0">
      <selection activeCell="G13" sqref="G13:G75"/>
    </sheetView>
  </sheetViews>
  <sheetFormatPr defaultRowHeight="12.75" x14ac:dyDescent="0.2"/>
  <cols>
    <col min="1" max="1" width="7.42578125" style="70" customWidth="1"/>
    <col min="2" max="2" width="14.5703125" style="70" customWidth="1"/>
    <col min="3" max="3" width="14.28515625" style="70" customWidth="1"/>
    <col min="4" max="4" width="8.42578125" style="70" customWidth="1"/>
    <col min="5" max="5" width="13.28515625" style="70" customWidth="1"/>
    <col min="6" max="7" width="12.42578125" style="70" customWidth="1"/>
    <col min="8" max="8" width="15.28515625" style="70" customWidth="1"/>
    <col min="9" max="9" width="8" style="70" customWidth="1"/>
    <col min="10" max="11" width="14.28515625" style="70" customWidth="1"/>
    <col min="12" max="16384" width="9.140625" style="70"/>
  </cols>
  <sheetData>
    <row r="1" spans="1:24" ht="18.75" x14ac:dyDescent="0.3">
      <c r="A1" s="50" t="s">
        <v>1036</v>
      </c>
      <c r="B1" s="151"/>
      <c r="C1" s="151"/>
      <c r="D1" s="151"/>
      <c r="E1" s="151"/>
      <c r="F1" s="151"/>
      <c r="G1" s="151"/>
      <c r="H1" s="151"/>
      <c r="I1" s="83" t="s">
        <v>356</v>
      </c>
      <c r="J1" s="151"/>
      <c r="K1" s="151"/>
      <c r="L1" s="151"/>
      <c r="M1" s="151"/>
      <c r="N1" s="151"/>
      <c r="O1" s="151"/>
      <c r="P1" s="151"/>
      <c r="Q1" s="151"/>
      <c r="R1" s="151"/>
      <c r="S1" s="151"/>
      <c r="T1" s="151"/>
      <c r="U1" s="151"/>
      <c r="V1" s="151"/>
      <c r="W1" s="151"/>
      <c r="X1" s="151"/>
    </row>
    <row r="2" spans="1:24" ht="18.75" x14ac:dyDescent="0.3">
      <c r="A2" s="50" t="s">
        <v>805</v>
      </c>
      <c r="B2" s="151"/>
      <c r="C2" s="151"/>
      <c r="D2" s="151"/>
      <c r="E2" s="151"/>
      <c r="F2" s="151"/>
      <c r="G2" s="151"/>
      <c r="H2" s="151"/>
      <c r="I2" s="96"/>
      <c r="J2" s="151"/>
      <c r="K2" s="151"/>
      <c r="L2" s="151"/>
      <c r="M2" s="151"/>
      <c r="N2" s="151"/>
      <c r="O2" s="151"/>
      <c r="P2" s="151"/>
      <c r="Q2" s="151"/>
      <c r="R2" s="151"/>
      <c r="S2" s="151"/>
      <c r="T2" s="151"/>
      <c r="U2" s="151"/>
      <c r="V2" s="151"/>
      <c r="W2" s="151"/>
      <c r="X2" s="151"/>
    </row>
    <row r="3" spans="1:24" ht="18.75" x14ac:dyDescent="0.3">
      <c r="A3" s="50" t="s">
        <v>301</v>
      </c>
      <c r="B3" s="151"/>
      <c r="C3" s="151"/>
      <c r="D3" s="151"/>
      <c r="E3" s="151"/>
      <c r="F3" s="151"/>
      <c r="G3" s="151"/>
      <c r="H3" s="151"/>
      <c r="I3" s="96"/>
      <c r="J3" s="151"/>
      <c r="K3" s="151"/>
      <c r="L3" s="151"/>
      <c r="M3" s="151"/>
      <c r="N3" s="151"/>
      <c r="O3" s="151"/>
      <c r="P3" s="151"/>
      <c r="Q3" s="151"/>
      <c r="R3" s="151"/>
      <c r="S3" s="151"/>
      <c r="T3" s="151"/>
      <c r="U3" s="151"/>
      <c r="V3" s="151"/>
      <c r="W3" s="151"/>
      <c r="X3" s="151"/>
    </row>
    <row r="4" spans="1:24" ht="18.75" x14ac:dyDescent="0.3">
      <c r="A4" s="50" t="s">
        <v>988</v>
      </c>
      <c r="B4" s="151"/>
      <c r="C4" s="151"/>
      <c r="D4" s="151"/>
      <c r="E4" s="151"/>
      <c r="F4" s="151"/>
      <c r="G4" s="151"/>
      <c r="H4" s="151"/>
      <c r="I4" s="96"/>
      <c r="J4" s="151"/>
      <c r="K4" s="151"/>
      <c r="L4" s="151"/>
      <c r="M4" s="151"/>
      <c r="N4" s="151"/>
      <c r="O4" s="151"/>
      <c r="P4" s="151"/>
      <c r="Q4" s="151"/>
      <c r="R4" s="151"/>
      <c r="S4" s="151"/>
      <c r="T4" s="151"/>
      <c r="U4" s="151"/>
      <c r="V4" s="151"/>
      <c r="W4" s="151"/>
      <c r="X4" s="151"/>
    </row>
    <row r="5" spans="1:24" ht="6" customHeight="1" x14ac:dyDescent="0.3">
      <c r="B5" s="151"/>
      <c r="C5" s="151"/>
      <c r="D5" s="151"/>
      <c r="E5" s="151"/>
      <c r="F5" s="151"/>
      <c r="G5" s="151"/>
      <c r="H5" s="151"/>
      <c r="I5" s="96"/>
      <c r="J5" s="151"/>
      <c r="K5" s="151"/>
      <c r="L5" s="151"/>
      <c r="M5" s="151"/>
      <c r="N5" s="151"/>
      <c r="O5" s="151"/>
      <c r="P5" s="151"/>
      <c r="Q5" s="151"/>
      <c r="R5" s="151"/>
      <c r="S5" s="151"/>
      <c r="T5" s="151"/>
      <c r="U5" s="151"/>
      <c r="V5" s="151"/>
      <c r="W5" s="151"/>
      <c r="X5" s="151"/>
    </row>
    <row r="6" spans="1:24" ht="32.25" customHeight="1" thickBot="1" x14ac:dyDescent="0.35">
      <c r="F6" s="151"/>
      <c r="G6" s="98" t="s">
        <v>221</v>
      </c>
      <c r="H6" s="794">
        <f>'1 Provider Data'!$B$5</f>
        <v>0</v>
      </c>
      <c r="I6" s="794"/>
      <c r="J6" s="151"/>
      <c r="K6" s="151"/>
      <c r="L6" s="151"/>
      <c r="M6" s="151"/>
      <c r="N6" s="151"/>
      <c r="O6" s="151"/>
      <c r="P6" s="151"/>
      <c r="Q6" s="151"/>
      <c r="R6" s="151"/>
      <c r="S6" s="151"/>
      <c r="T6" s="151"/>
      <c r="U6" s="151"/>
      <c r="V6" s="151"/>
      <c r="W6" s="151"/>
      <c r="X6" s="151"/>
    </row>
    <row r="7" spans="1:24" ht="18.75" x14ac:dyDescent="0.3">
      <c r="A7" s="694" t="str">
        <f>'5  Position Codes &amp;Titles'!B7</f>
        <v>Social Worker, DPH licensed independent</v>
      </c>
      <c r="B7" s="695"/>
      <c r="C7" s="695"/>
      <c r="D7" s="695"/>
      <c r="E7" s="696"/>
      <c r="F7" s="151"/>
      <c r="G7" s="98" t="s">
        <v>1034</v>
      </c>
      <c r="H7" s="887">
        <f>+'1 Provider Data'!$B$12</f>
        <v>0</v>
      </c>
      <c r="I7" s="887"/>
      <c r="J7" s="151"/>
      <c r="K7" s="151"/>
      <c r="L7" s="151"/>
      <c r="M7" s="151"/>
      <c r="N7" s="151"/>
      <c r="O7" s="151"/>
      <c r="P7" s="151"/>
      <c r="Q7" s="151"/>
      <c r="R7" s="151"/>
      <c r="S7" s="151"/>
      <c r="T7" s="151"/>
      <c r="U7" s="151"/>
      <c r="V7" s="151"/>
      <c r="W7" s="151"/>
      <c r="X7" s="151"/>
    </row>
    <row r="8" spans="1:24" ht="19.5" thickBot="1" x14ac:dyDescent="0.35">
      <c r="A8" s="697" t="str">
        <f>'5  Position Codes &amp;Titles'!B13</f>
        <v xml:space="preserve">Social Workers, SDE certified school </v>
      </c>
      <c r="B8" s="698"/>
      <c r="C8" s="698"/>
      <c r="D8" s="698"/>
      <c r="E8" s="699"/>
      <c r="F8" s="151"/>
      <c r="G8" s="98" t="s">
        <v>222</v>
      </c>
      <c r="H8" s="798">
        <f>'1 Provider Data'!$B$7</f>
        <v>41455</v>
      </c>
      <c r="I8" s="798"/>
      <c r="J8" s="151"/>
      <c r="K8" s="151"/>
      <c r="L8" s="151"/>
      <c r="M8" s="151"/>
      <c r="N8" s="151"/>
      <c r="O8" s="151"/>
      <c r="P8" s="151"/>
      <c r="Q8" s="151"/>
      <c r="R8" s="151"/>
      <c r="S8" s="151"/>
      <c r="T8" s="151"/>
      <c r="U8" s="151"/>
      <c r="V8" s="151"/>
      <c r="W8" s="151"/>
      <c r="X8" s="151"/>
    </row>
    <row r="9" spans="1:24" ht="12.75" customHeight="1" thickBot="1" x14ac:dyDescent="0.35">
      <c r="A9" s="96"/>
      <c r="B9" s="96"/>
      <c r="C9" s="96"/>
      <c r="D9" s="96"/>
      <c r="E9" s="96"/>
      <c r="F9" s="152"/>
      <c r="G9" s="152"/>
      <c r="H9" s="153"/>
      <c r="I9" s="96"/>
      <c r="J9" s="151"/>
      <c r="K9" s="151"/>
      <c r="L9" s="151"/>
      <c r="M9" s="151"/>
      <c r="N9" s="151"/>
      <c r="O9" s="151"/>
      <c r="P9" s="151"/>
      <c r="Q9" s="151"/>
      <c r="R9" s="151"/>
      <c r="S9" s="151"/>
      <c r="T9" s="151"/>
      <c r="U9" s="151"/>
      <c r="V9" s="151"/>
      <c r="W9" s="151"/>
      <c r="X9" s="151"/>
    </row>
    <row r="10" spans="1:24" s="96" customFormat="1" ht="18.75" customHeight="1" thickBot="1" x14ac:dyDescent="0.35">
      <c r="B10" s="918" t="s">
        <v>12</v>
      </c>
      <c r="C10" s="919"/>
      <c r="D10" s="919"/>
      <c r="E10" s="919"/>
      <c r="F10" s="919"/>
      <c r="G10" s="919"/>
      <c r="H10" s="919"/>
      <c r="I10" s="919"/>
      <c r="J10" s="919"/>
      <c r="K10" s="920"/>
      <c r="L10" s="151"/>
      <c r="M10" s="151"/>
      <c r="N10" s="151"/>
      <c r="O10" s="151"/>
      <c r="P10" s="151"/>
      <c r="Q10" s="151"/>
      <c r="R10" s="151"/>
      <c r="S10" s="151"/>
      <c r="T10" s="151"/>
      <c r="U10" s="151"/>
      <c r="V10" s="151"/>
      <c r="W10" s="151"/>
      <c r="X10" s="151"/>
    </row>
    <row r="11" spans="1:24" ht="18.75" customHeight="1" thickBot="1" x14ac:dyDescent="0.35">
      <c r="A11" s="145" t="s">
        <v>845</v>
      </c>
      <c r="B11" s="145" t="s">
        <v>846</v>
      </c>
      <c r="C11" s="145" t="s">
        <v>847</v>
      </c>
      <c r="D11" s="145" t="s">
        <v>848</v>
      </c>
      <c r="E11" s="238" t="s">
        <v>849</v>
      </c>
      <c r="F11" s="238" t="s">
        <v>844</v>
      </c>
      <c r="G11" s="238" t="s">
        <v>843</v>
      </c>
      <c r="H11" s="238" t="s">
        <v>850</v>
      </c>
      <c r="J11" s="238" t="s">
        <v>851</v>
      </c>
      <c r="K11" s="238" t="s">
        <v>123</v>
      </c>
      <c r="L11" s="151"/>
      <c r="M11" s="151"/>
      <c r="N11" s="151"/>
      <c r="O11" s="151"/>
      <c r="P11" s="151"/>
      <c r="Q11" s="151"/>
      <c r="R11" s="151"/>
      <c r="S11" s="151"/>
      <c r="T11" s="151"/>
      <c r="U11" s="151"/>
      <c r="V11" s="151"/>
      <c r="W11" s="151"/>
      <c r="X11" s="151"/>
    </row>
    <row r="12" spans="1:24" s="157" customFormat="1" ht="98.25" customHeight="1" x14ac:dyDescent="0.3">
      <c r="A12" s="347" t="s">
        <v>244</v>
      </c>
      <c r="B12" s="155" t="s">
        <v>997</v>
      </c>
      <c r="C12" s="156" t="s">
        <v>998</v>
      </c>
      <c r="D12" s="156" t="s">
        <v>36</v>
      </c>
      <c r="E12" s="156" t="s">
        <v>242</v>
      </c>
      <c r="F12" s="99" t="s">
        <v>442</v>
      </c>
      <c r="G12" s="156" t="s">
        <v>243</v>
      </c>
      <c r="H12" s="99" t="s">
        <v>300</v>
      </c>
      <c r="I12" s="160" t="s">
        <v>31</v>
      </c>
      <c r="J12" s="99" t="s">
        <v>880</v>
      </c>
      <c r="K12" s="99" t="s">
        <v>881</v>
      </c>
      <c r="L12" s="151"/>
      <c r="M12" s="151"/>
      <c r="N12" s="151"/>
      <c r="O12" s="151"/>
      <c r="P12" s="151"/>
      <c r="Q12" s="151"/>
      <c r="R12" s="151"/>
      <c r="S12" s="151"/>
      <c r="T12" s="151"/>
      <c r="U12" s="151"/>
      <c r="V12" s="151"/>
      <c r="W12" s="151"/>
      <c r="X12" s="151"/>
    </row>
    <row r="13" spans="1:24" ht="15.75" customHeight="1" x14ac:dyDescent="0.3">
      <c r="A13" s="101" t="s">
        <v>914</v>
      </c>
      <c r="B13" s="692"/>
      <c r="C13" s="692"/>
      <c r="D13" s="101">
        <v>10</v>
      </c>
      <c r="E13" s="708"/>
      <c r="F13" s="640"/>
      <c r="G13" s="708"/>
      <c r="H13" s="640"/>
      <c r="I13" s="236">
        <v>1</v>
      </c>
      <c r="J13" s="640"/>
      <c r="K13" s="640"/>
      <c r="L13" s="151"/>
      <c r="M13" s="151"/>
      <c r="N13" s="151"/>
      <c r="O13" s="151"/>
      <c r="P13" s="151"/>
      <c r="Q13" s="151"/>
      <c r="R13" s="151"/>
      <c r="S13" s="151"/>
      <c r="T13" s="151"/>
      <c r="U13" s="151"/>
      <c r="V13" s="151"/>
      <c r="W13" s="151"/>
      <c r="X13" s="151"/>
    </row>
    <row r="14" spans="1:24" ht="15.75" customHeight="1" x14ac:dyDescent="0.3">
      <c r="A14" s="101" t="s">
        <v>914</v>
      </c>
      <c r="B14" s="692"/>
      <c r="C14" s="692"/>
      <c r="D14" s="101">
        <v>10</v>
      </c>
      <c r="E14" s="708"/>
      <c r="F14" s="640"/>
      <c r="G14" s="708"/>
      <c r="H14" s="640"/>
      <c r="I14" s="236">
        <f>I13+1</f>
        <v>2</v>
      </c>
      <c r="J14" s="640"/>
      <c r="K14" s="640"/>
      <c r="L14" s="151"/>
      <c r="M14" s="151"/>
      <c r="N14" s="151"/>
      <c r="O14" s="151"/>
      <c r="P14" s="151"/>
      <c r="Q14" s="151"/>
      <c r="R14" s="151"/>
      <c r="S14" s="151"/>
      <c r="T14" s="151"/>
      <c r="U14" s="151"/>
      <c r="V14" s="151"/>
      <c r="W14" s="151"/>
      <c r="X14" s="151"/>
    </row>
    <row r="15" spans="1:24" ht="15.75" customHeight="1" x14ac:dyDescent="0.3">
      <c r="A15" s="101" t="s">
        <v>914</v>
      </c>
      <c r="B15" s="692"/>
      <c r="C15" s="692"/>
      <c r="D15" s="101">
        <v>10</v>
      </c>
      <c r="E15" s="708"/>
      <c r="F15" s="640"/>
      <c r="G15" s="708"/>
      <c r="H15" s="640"/>
      <c r="I15" s="236">
        <f t="shared" ref="I15:I40" si="0">I14+1</f>
        <v>3</v>
      </c>
      <c r="J15" s="640"/>
      <c r="K15" s="640"/>
      <c r="L15" s="151"/>
      <c r="M15" s="151"/>
      <c r="N15" s="151"/>
      <c r="O15" s="151"/>
      <c r="P15" s="151"/>
      <c r="Q15" s="151"/>
      <c r="R15" s="151"/>
      <c r="S15" s="151"/>
      <c r="T15" s="151"/>
      <c r="U15" s="151"/>
      <c r="V15" s="151"/>
      <c r="W15" s="151"/>
      <c r="X15" s="151"/>
    </row>
    <row r="16" spans="1:24" ht="15.75" customHeight="1" x14ac:dyDescent="0.3">
      <c r="A16" s="101" t="s">
        <v>914</v>
      </c>
      <c r="B16" s="692"/>
      <c r="C16" s="692"/>
      <c r="D16" s="101">
        <v>10</v>
      </c>
      <c r="E16" s="708"/>
      <c r="F16" s="640"/>
      <c r="G16" s="708"/>
      <c r="H16" s="640"/>
      <c r="I16" s="236">
        <f t="shared" si="0"/>
        <v>4</v>
      </c>
      <c r="J16" s="640"/>
      <c r="K16" s="640"/>
      <c r="L16" s="151"/>
      <c r="M16" s="151"/>
      <c r="N16" s="151"/>
      <c r="O16" s="151"/>
      <c r="P16" s="151"/>
      <c r="Q16" s="151"/>
      <c r="R16" s="151"/>
      <c r="S16" s="151"/>
      <c r="T16" s="151"/>
      <c r="U16" s="151"/>
      <c r="V16" s="151"/>
      <c r="W16" s="151"/>
      <c r="X16" s="151"/>
    </row>
    <row r="17" spans="1:24" ht="15.75" customHeight="1" x14ac:dyDescent="0.3">
      <c r="A17" s="101" t="s">
        <v>914</v>
      </c>
      <c r="B17" s="692"/>
      <c r="C17" s="692"/>
      <c r="D17" s="101">
        <v>10</v>
      </c>
      <c r="E17" s="708"/>
      <c r="F17" s="640"/>
      <c r="G17" s="708"/>
      <c r="H17" s="640"/>
      <c r="I17" s="236">
        <f t="shared" si="0"/>
        <v>5</v>
      </c>
      <c r="J17" s="640"/>
      <c r="K17" s="640"/>
      <c r="L17" s="151"/>
      <c r="M17" s="151"/>
      <c r="N17" s="151"/>
      <c r="O17" s="151"/>
      <c r="P17" s="151"/>
      <c r="Q17" s="151"/>
      <c r="R17" s="151"/>
      <c r="S17" s="151"/>
      <c r="T17" s="151"/>
      <c r="U17" s="151"/>
      <c r="V17" s="151"/>
      <c r="W17" s="151"/>
      <c r="X17" s="151"/>
    </row>
    <row r="18" spans="1:24" ht="15.75" customHeight="1" x14ac:dyDescent="0.3">
      <c r="A18" s="101" t="s">
        <v>914</v>
      </c>
      <c r="B18" s="692"/>
      <c r="C18" s="692"/>
      <c r="D18" s="101">
        <v>10</v>
      </c>
      <c r="E18" s="708"/>
      <c r="F18" s="640"/>
      <c r="G18" s="708"/>
      <c r="H18" s="640"/>
      <c r="I18" s="236">
        <f t="shared" si="0"/>
        <v>6</v>
      </c>
      <c r="J18" s="640"/>
      <c r="K18" s="640"/>
      <c r="L18" s="151"/>
      <c r="M18" s="151"/>
      <c r="N18" s="151"/>
      <c r="O18" s="151"/>
      <c r="P18" s="151"/>
      <c r="Q18" s="151"/>
      <c r="R18" s="151"/>
      <c r="S18" s="151"/>
      <c r="T18" s="151"/>
      <c r="U18" s="151"/>
      <c r="V18" s="151"/>
      <c r="W18" s="151"/>
      <c r="X18" s="151"/>
    </row>
    <row r="19" spans="1:24" ht="15.75" customHeight="1" x14ac:dyDescent="0.3">
      <c r="A19" s="101" t="s">
        <v>914</v>
      </c>
      <c r="B19" s="692"/>
      <c r="C19" s="692"/>
      <c r="D19" s="101">
        <v>10</v>
      </c>
      <c r="E19" s="708"/>
      <c r="F19" s="640"/>
      <c r="G19" s="708"/>
      <c r="H19" s="640"/>
      <c r="I19" s="236">
        <f t="shared" si="0"/>
        <v>7</v>
      </c>
      <c r="J19" s="640"/>
      <c r="K19" s="640"/>
      <c r="L19" s="151"/>
      <c r="M19" s="151"/>
      <c r="N19" s="151"/>
      <c r="O19" s="151"/>
      <c r="P19" s="151"/>
      <c r="Q19" s="151"/>
      <c r="R19" s="151"/>
      <c r="S19" s="151"/>
      <c r="T19" s="151"/>
      <c r="U19" s="151"/>
      <c r="V19" s="151"/>
      <c r="W19" s="151"/>
      <c r="X19" s="151"/>
    </row>
    <row r="20" spans="1:24" ht="15.75" customHeight="1" x14ac:dyDescent="0.3">
      <c r="A20" s="101" t="s">
        <v>914</v>
      </c>
      <c r="B20" s="692"/>
      <c r="C20" s="692"/>
      <c r="D20" s="101">
        <v>10</v>
      </c>
      <c r="E20" s="708"/>
      <c r="F20" s="640"/>
      <c r="G20" s="708"/>
      <c r="H20" s="640"/>
      <c r="I20" s="236">
        <f t="shared" si="0"/>
        <v>8</v>
      </c>
      <c r="J20" s="640"/>
      <c r="K20" s="640"/>
      <c r="L20" s="151"/>
      <c r="M20" s="151"/>
      <c r="N20" s="151"/>
      <c r="O20" s="151"/>
      <c r="P20" s="151"/>
      <c r="Q20" s="151"/>
      <c r="R20" s="151"/>
      <c r="S20" s="151"/>
      <c r="T20" s="151"/>
      <c r="U20" s="151"/>
      <c r="V20" s="151"/>
      <c r="W20" s="151"/>
      <c r="X20" s="151"/>
    </row>
    <row r="21" spans="1:24" ht="15.75" customHeight="1" x14ac:dyDescent="0.3">
      <c r="A21" s="101" t="s">
        <v>914</v>
      </c>
      <c r="B21" s="692"/>
      <c r="C21" s="692"/>
      <c r="D21" s="101">
        <v>10</v>
      </c>
      <c r="E21" s="708"/>
      <c r="F21" s="640"/>
      <c r="G21" s="708"/>
      <c r="H21" s="640"/>
      <c r="I21" s="236">
        <f t="shared" si="0"/>
        <v>9</v>
      </c>
      <c r="J21" s="640"/>
      <c r="K21" s="640"/>
      <c r="L21" s="151"/>
      <c r="M21" s="151"/>
      <c r="N21" s="151"/>
      <c r="O21" s="151"/>
      <c r="P21" s="151"/>
      <c r="Q21" s="151"/>
      <c r="R21" s="151"/>
      <c r="S21" s="151"/>
      <c r="T21" s="151"/>
      <c r="U21" s="151"/>
      <c r="V21" s="151"/>
      <c r="W21" s="151"/>
      <c r="X21" s="151"/>
    </row>
    <row r="22" spans="1:24" ht="15.75" customHeight="1" x14ac:dyDescent="0.3">
      <c r="A22" s="101" t="s">
        <v>914</v>
      </c>
      <c r="B22" s="692"/>
      <c r="C22" s="692"/>
      <c r="D22" s="101">
        <v>10</v>
      </c>
      <c r="E22" s="708"/>
      <c r="F22" s="640"/>
      <c r="G22" s="708"/>
      <c r="H22" s="640"/>
      <c r="I22" s="236">
        <f t="shared" si="0"/>
        <v>10</v>
      </c>
      <c r="J22" s="640"/>
      <c r="K22" s="640"/>
      <c r="L22" s="151"/>
      <c r="M22" s="151"/>
      <c r="N22" s="151"/>
      <c r="O22" s="151"/>
      <c r="P22" s="151"/>
      <c r="Q22" s="151"/>
      <c r="R22" s="151"/>
      <c r="S22" s="151"/>
      <c r="T22" s="151"/>
      <c r="U22" s="151"/>
      <c r="V22" s="151"/>
      <c r="W22" s="151"/>
      <c r="X22" s="151"/>
    </row>
    <row r="23" spans="1:24" ht="15.75" customHeight="1" x14ac:dyDescent="0.3">
      <c r="A23" s="101" t="s">
        <v>914</v>
      </c>
      <c r="B23" s="692"/>
      <c r="C23" s="692"/>
      <c r="D23" s="101">
        <v>10</v>
      </c>
      <c r="E23" s="708"/>
      <c r="F23" s="640"/>
      <c r="G23" s="708"/>
      <c r="H23" s="640"/>
      <c r="I23" s="236">
        <f t="shared" si="0"/>
        <v>11</v>
      </c>
      <c r="J23" s="640"/>
      <c r="K23" s="640"/>
      <c r="L23" s="151"/>
      <c r="M23" s="151"/>
      <c r="N23" s="151"/>
      <c r="O23" s="151"/>
      <c r="P23" s="151"/>
      <c r="Q23" s="151"/>
      <c r="R23" s="151"/>
      <c r="S23" s="151"/>
      <c r="T23" s="151"/>
      <c r="U23" s="151"/>
      <c r="V23" s="151"/>
      <c r="W23" s="151"/>
      <c r="X23" s="151"/>
    </row>
    <row r="24" spans="1:24" ht="15.75" customHeight="1" x14ac:dyDescent="0.3">
      <c r="A24" s="101" t="s">
        <v>914</v>
      </c>
      <c r="B24" s="692"/>
      <c r="C24" s="692"/>
      <c r="D24" s="101">
        <v>10</v>
      </c>
      <c r="E24" s="708"/>
      <c r="F24" s="640"/>
      <c r="G24" s="708"/>
      <c r="H24" s="640"/>
      <c r="I24" s="236">
        <f t="shared" si="0"/>
        <v>12</v>
      </c>
      <c r="J24" s="640"/>
      <c r="K24" s="640"/>
      <c r="L24" s="151"/>
      <c r="M24" s="151"/>
      <c r="N24" s="151"/>
      <c r="O24" s="151"/>
      <c r="P24" s="151"/>
      <c r="Q24" s="151"/>
      <c r="R24" s="151"/>
      <c r="S24" s="151"/>
      <c r="T24" s="151"/>
      <c r="U24" s="151"/>
      <c r="V24" s="151"/>
      <c r="W24" s="151"/>
      <c r="X24" s="151"/>
    </row>
    <row r="25" spans="1:24" ht="15.75" customHeight="1" x14ac:dyDescent="0.3">
      <c r="A25" s="101" t="s">
        <v>914</v>
      </c>
      <c r="B25" s="692"/>
      <c r="C25" s="692"/>
      <c r="D25" s="101">
        <v>10</v>
      </c>
      <c r="E25" s="708"/>
      <c r="F25" s="640"/>
      <c r="G25" s="708"/>
      <c r="H25" s="640"/>
      <c r="I25" s="236">
        <f t="shared" si="0"/>
        <v>13</v>
      </c>
      <c r="J25" s="640"/>
      <c r="K25" s="640"/>
      <c r="L25" s="151"/>
      <c r="M25" s="151"/>
      <c r="N25" s="151"/>
      <c r="O25" s="151"/>
      <c r="P25" s="151"/>
      <c r="Q25" s="151"/>
      <c r="R25" s="151"/>
      <c r="S25" s="151"/>
      <c r="T25" s="151"/>
      <c r="U25" s="151"/>
      <c r="V25" s="151"/>
      <c r="W25" s="151"/>
      <c r="X25" s="151"/>
    </row>
    <row r="26" spans="1:24" ht="15.75" customHeight="1" x14ac:dyDescent="0.3">
      <c r="A26" s="101" t="s">
        <v>914</v>
      </c>
      <c r="B26" s="692"/>
      <c r="C26" s="692"/>
      <c r="D26" s="101">
        <v>10</v>
      </c>
      <c r="E26" s="708"/>
      <c r="F26" s="640"/>
      <c r="G26" s="708"/>
      <c r="H26" s="640"/>
      <c r="I26" s="236">
        <f t="shared" si="0"/>
        <v>14</v>
      </c>
      <c r="J26" s="640"/>
      <c r="K26" s="640"/>
      <c r="L26" s="151"/>
      <c r="M26" s="151"/>
      <c r="N26" s="151"/>
      <c r="O26" s="151"/>
      <c r="P26" s="151"/>
      <c r="Q26" s="151"/>
      <c r="R26" s="151"/>
      <c r="S26" s="151"/>
      <c r="T26" s="151"/>
      <c r="U26" s="151"/>
      <c r="V26" s="151"/>
      <c r="W26" s="151"/>
      <c r="X26" s="151"/>
    </row>
    <row r="27" spans="1:24" ht="15.75" customHeight="1" x14ac:dyDescent="0.3">
      <c r="A27" s="101" t="s">
        <v>914</v>
      </c>
      <c r="B27" s="692"/>
      <c r="C27" s="692"/>
      <c r="D27" s="101">
        <v>10</v>
      </c>
      <c r="E27" s="708"/>
      <c r="F27" s="640"/>
      <c r="G27" s="708"/>
      <c r="H27" s="640"/>
      <c r="I27" s="236">
        <f t="shared" si="0"/>
        <v>15</v>
      </c>
      <c r="J27" s="640"/>
      <c r="K27" s="640"/>
      <c r="L27" s="151"/>
      <c r="M27" s="151"/>
      <c r="N27" s="151"/>
      <c r="O27" s="151"/>
      <c r="P27" s="151"/>
      <c r="Q27" s="151"/>
      <c r="R27" s="151"/>
      <c r="S27" s="151"/>
      <c r="T27" s="151"/>
      <c r="U27" s="151"/>
      <c r="V27" s="151"/>
      <c r="W27" s="151"/>
      <c r="X27" s="151"/>
    </row>
    <row r="28" spans="1:24" ht="15.75" customHeight="1" x14ac:dyDescent="0.3">
      <c r="A28" s="101" t="s">
        <v>914</v>
      </c>
      <c r="B28" s="692"/>
      <c r="C28" s="692"/>
      <c r="D28" s="101">
        <v>10</v>
      </c>
      <c r="E28" s="708"/>
      <c r="F28" s="640"/>
      <c r="G28" s="708"/>
      <c r="H28" s="640"/>
      <c r="I28" s="236">
        <f t="shared" si="0"/>
        <v>16</v>
      </c>
      <c r="J28" s="640"/>
      <c r="K28" s="640"/>
      <c r="L28" s="151"/>
      <c r="M28" s="151"/>
      <c r="N28" s="151"/>
      <c r="O28" s="151"/>
      <c r="P28" s="151"/>
      <c r="Q28" s="151"/>
      <c r="R28" s="151"/>
      <c r="S28" s="151"/>
      <c r="T28" s="151"/>
      <c r="U28" s="151"/>
      <c r="V28" s="151"/>
      <c r="W28" s="151"/>
      <c r="X28" s="151"/>
    </row>
    <row r="29" spans="1:24" ht="15.75" customHeight="1" x14ac:dyDescent="0.3">
      <c r="A29" s="101" t="s">
        <v>914</v>
      </c>
      <c r="B29" s="692"/>
      <c r="C29" s="692"/>
      <c r="D29" s="101">
        <v>10</v>
      </c>
      <c r="E29" s="708"/>
      <c r="F29" s="640"/>
      <c r="G29" s="708"/>
      <c r="H29" s="640"/>
      <c r="I29" s="236">
        <f t="shared" si="0"/>
        <v>17</v>
      </c>
      <c r="J29" s="640"/>
      <c r="K29" s="640"/>
      <c r="L29" s="151"/>
      <c r="M29" s="151"/>
      <c r="N29" s="151"/>
      <c r="O29" s="151"/>
      <c r="P29" s="151"/>
      <c r="Q29" s="151"/>
      <c r="R29" s="151"/>
      <c r="S29" s="151"/>
      <c r="T29" s="151"/>
      <c r="U29" s="151"/>
      <c r="V29" s="151"/>
      <c r="W29" s="151"/>
      <c r="X29" s="151"/>
    </row>
    <row r="30" spans="1:24" ht="15.75" customHeight="1" x14ac:dyDescent="0.3">
      <c r="A30" s="101" t="s">
        <v>914</v>
      </c>
      <c r="B30" s="692"/>
      <c r="C30" s="692"/>
      <c r="D30" s="101">
        <v>10</v>
      </c>
      <c r="E30" s="708"/>
      <c r="F30" s="640"/>
      <c r="G30" s="708"/>
      <c r="H30" s="640"/>
      <c r="I30" s="236">
        <f t="shared" si="0"/>
        <v>18</v>
      </c>
      <c r="J30" s="640"/>
      <c r="K30" s="640"/>
      <c r="L30" s="151"/>
      <c r="M30" s="151"/>
      <c r="N30" s="151"/>
      <c r="O30" s="151"/>
      <c r="P30" s="151"/>
      <c r="Q30" s="151"/>
      <c r="R30" s="151"/>
      <c r="S30" s="151"/>
      <c r="T30" s="151"/>
      <c r="U30" s="151"/>
      <c r="V30" s="151"/>
      <c r="W30" s="151"/>
      <c r="X30" s="151"/>
    </row>
    <row r="31" spans="1:24" ht="15.75" customHeight="1" x14ac:dyDescent="0.3">
      <c r="A31" s="101" t="s">
        <v>914</v>
      </c>
      <c r="B31" s="692"/>
      <c r="C31" s="692"/>
      <c r="D31" s="101">
        <v>10</v>
      </c>
      <c r="E31" s="708"/>
      <c r="F31" s="640"/>
      <c r="G31" s="708"/>
      <c r="H31" s="640"/>
      <c r="I31" s="236">
        <f t="shared" si="0"/>
        <v>19</v>
      </c>
      <c r="J31" s="640"/>
      <c r="K31" s="640"/>
      <c r="L31" s="151"/>
      <c r="M31" s="151"/>
      <c r="N31" s="151"/>
      <c r="O31" s="151"/>
      <c r="P31" s="151"/>
      <c r="Q31" s="151"/>
      <c r="R31" s="151"/>
      <c r="S31" s="151"/>
      <c r="T31" s="151"/>
      <c r="U31" s="151"/>
      <c r="V31" s="151"/>
      <c r="W31" s="151"/>
      <c r="X31" s="151"/>
    </row>
    <row r="32" spans="1:24" ht="15.75" customHeight="1" x14ac:dyDescent="0.3">
      <c r="A32" s="101" t="s">
        <v>914</v>
      </c>
      <c r="B32" s="692"/>
      <c r="C32" s="692"/>
      <c r="D32" s="101">
        <v>10</v>
      </c>
      <c r="E32" s="708"/>
      <c r="F32" s="640"/>
      <c r="G32" s="708"/>
      <c r="H32" s="640"/>
      <c r="I32" s="236">
        <f t="shared" si="0"/>
        <v>20</v>
      </c>
      <c r="J32" s="640"/>
      <c r="K32" s="640"/>
      <c r="L32" s="151"/>
      <c r="M32" s="151"/>
      <c r="N32" s="151"/>
      <c r="O32" s="151"/>
      <c r="P32" s="151"/>
      <c r="Q32" s="151"/>
      <c r="R32" s="151"/>
      <c r="S32" s="151"/>
      <c r="T32" s="151"/>
      <c r="U32" s="151"/>
      <c r="V32" s="151"/>
      <c r="W32" s="151"/>
      <c r="X32" s="151"/>
    </row>
    <row r="33" spans="1:24" ht="15.75" customHeight="1" x14ac:dyDescent="0.3">
      <c r="A33" s="101" t="s">
        <v>914</v>
      </c>
      <c r="B33" s="692"/>
      <c r="C33" s="692"/>
      <c r="D33" s="101">
        <v>10</v>
      </c>
      <c r="E33" s="708"/>
      <c r="F33" s="640"/>
      <c r="G33" s="708"/>
      <c r="H33" s="640"/>
      <c r="I33" s="236">
        <f t="shared" si="0"/>
        <v>21</v>
      </c>
      <c r="J33" s="640"/>
      <c r="K33" s="640"/>
      <c r="L33" s="151"/>
      <c r="M33" s="151"/>
      <c r="N33" s="151"/>
      <c r="O33" s="151"/>
      <c r="P33" s="151"/>
      <c r="Q33" s="151"/>
      <c r="R33" s="151"/>
      <c r="S33" s="151"/>
      <c r="T33" s="151"/>
      <c r="U33" s="151"/>
      <c r="V33" s="151"/>
      <c r="W33" s="151"/>
      <c r="X33" s="151"/>
    </row>
    <row r="34" spans="1:24" ht="15.75" customHeight="1" x14ac:dyDescent="0.3">
      <c r="A34" s="101" t="s">
        <v>914</v>
      </c>
      <c r="B34" s="692"/>
      <c r="C34" s="692"/>
      <c r="D34" s="101">
        <v>10</v>
      </c>
      <c r="E34" s="708"/>
      <c r="F34" s="640"/>
      <c r="G34" s="708"/>
      <c r="H34" s="640"/>
      <c r="I34" s="236">
        <f t="shared" si="0"/>
        <v>22</v>
      </c>
      <c r="J34" s="640"/>
      <c r="K34" s="640"/>
      <c r="L34" s="151"/>
      <c r="M34" s="151"/>
      <c r="N34" s="151"/>
      <c r="O34" s="151"/>
      <c r="P34" s="151"/>
      <c r="Q34" s="151"/>
      <c r="R34" s="151"/>
      <c r="S34" s="151"/>
      <c r="T34" s="151"/>
      <c r="U34" s="151"/>
      <c r="V34" s="151"/>
      <c r="W34" s="151"/>
      <c r="X34" s="151"/>
    </row>
    <row r="35" spans="1:24" ht="15.75" customHeight="1" x14ac:dyDescent="0.3">
      <c r="A35" s="101" t="s">
        <v>914</v>
      </c>
      <c r="B35" s="692"/>
      <c r="C35" s="692"/>
      <c r="D35" s="101">
        <v>10</v>
      </c>
      <c r="E35" s="708"/>
      <c r="F35" s="640"/>
      <c r="G35" s="708"/>
      <c r="H35" s="640"/>
      <c r="I35" s="236">
        <f t="shared" si="0"/>
        <v>23</v>
      </c>
      <c r="J35" s="640"/>
      <c r="K35" s="640"/>
      <c r="L35" s="151"/>
      <c r="M35" s="151"/>
      <c r="N35" s="151"/>
      <c r="O35" s="151"/>
      <c r="P35" s="151"/>
      <c r="Q35" s="151"/>
      <c r="R35" s="151"/>
      <c r="S35" s="151"/>
      <c r="T35" s="151"/>
      <c r="U35" s="151"/>
      <c r="V35" s="151"/>
      <c r="W35" s="151"/>
      <c r="X35" s="151"/>
    </row>
    <row r="36" spans="1:24" ht="15.75" customHeight="1" x14ac:dyDescent="0.3">
      <c r="A36" s="101" t="s">
        <v>914</v>
      </c>
      <c r="B36" s="692"/>
      <c r="C36" s="692"/>
      <c r="D36" s="101">
        <v>10</v>
      </c>
      <c r="E36" s="708"/>
      <c r="F36" s="640"/>
      <c r="G36" s="708"/>
      <c r="H36" s="640"/>
      <c r="I36" s="236">
        <f t="shared" si="0"/>
        <v>24</v>
      </c>
      <c r="J36" s="640"/>
      <c r="K36" s="640"/>
      <c r="L36" s="151"/>
      <c r="M36" s="151"/>
      <c r="N36" s="151"/>
      <c r="O36" s="151"/>
      <c r="P36" s="151"/>
      <c r="Q36" s="151"/>
      <c r="R36" s="151"/>
      <c r="S36" s="151"/>
      <c r="T36" s="151"/>
      <c r="U36" s="151"/>
      <c r="V36" s="151"/>
      <c r="W36" s="151"/>
      <c r="X36" s="151"/>
    </row>
    <row r="37" spans="1:24" ht="15.75" customHeight="1" x14ac:dyDescent="0.3">
      <c r="A37" s="101" t="s">
        <v>914</v>
      </c>
      <c r="B37" s="692"/>
      <c r="C37" s="692"/>
      <c r="D37" s="101">
        <v>10</v>
      </c>
      <c r="E37" s="708"/>
      <c r="F37" s="640"/>
      <c r="G37" s="708"/>
      <c r="H37" s="640"/>
      <c r="I37" s="236">
        <f t="shared" si="0"/>
        <v>25</v>
      </c>
      <c r="J37" s="640"/>
      <c r="K37" s="640"/>
      <c r="L37" s="151"/>
      <c r="M37" s="151"/>
      <c r="N37" s="151"/>
      <c r="O37" s="151"/>
      <c r="P37" s="151"/>
      <c r="Q37" s="151"/>
      <c r="R37" s="151"/>
      <c r="S37" s="151"/>
      <c r="T37" s="151"/>
      <c r="U37" s="151"/>
      <c r="V37" s="151"/>
      <c r="W37" s="151"/>
      <c r="X37" s="151"/>
    </row>
    <row r="38" spans="1:24" ht="15.75" customHeight="1" x14ac:dyDescent="0.3">
      <c r="A38" s="101" t="s">
        <v>914</v>
      </c>
      <c r="B38" s="692"/>
      <c r="C38" s="692"/>
      <c r="D38" s="101">
        <v>10</v>
      </c>
      <c r="E38" s="708"/>
      <c r="F38" s="640"/>
      <c r="G38" s="708"/>
      <c r="H38" s="640"/>
      <c r="I38" s="236">
        <f t="shared" si="0"/>
        <v>26</v>
      </c>
      <c r="J38" s="640"/>
      <c r="K38" s="640"/>
      <c r="L38" s="151"/>
      <c r="M38" s="151"/>
      <c r="N38" s="151"/>
      <c r="O38" s="151"/>
      <c r="P38" s="151"/>
      <c r="Q38" s="151"/>
      <c r="R38" s="151"/>
      <c r="S38" s="151"/>
      <c r="T38" s="151"/>
      <c r="U38" s="151"/>
      <c r="V38" s="151"/>
      <c r="W38" s="151"/>
      <c r="X38" s="151"/>
    </row>
    <row r="39" spans="1:24" ht="15.75" customHeight="1" x14ac:dyDescent="0.3">
      <c r="A39" s="101" t="s">
        <v>914</v>
      </c>
      <c r="B39" s="692"/>
      <c r="C39" s="692"/>
      <c r="D39" s="101">
        <v>10</v>
      </c>
      <c r="E39" s="708"/>
      <c r="F39" s="640"/>
      <c r="G39" s="708"/>
      <c r="H39" s="640"/>
      <c r="I39" s="236">
        <f t="shared" si="0"/>
        <v>27</v>
      </c>
      <c r="J39" s="640"/>
      <c r="K39" s="640"/>
      <c r="L39" s="151"/>
      <c r="M39" s="151"/>
      <c r="N39" s="151"/>
      <c r="O39" s="151"/>
      <c r="P39" s="151"/>
      <c r="Q39" s="151"/>
      <c r="R39" s="151"/>
      <c r="S39" s="151"/>
      <c r="T39" s="151"/>
      <c r="U39" s="151"/>
      <c r="V39" s="151"/>
      <c r="W39" s="151"/>
      <c r="X39" s="151"/>
    </row>
    <row r="40" spans="1:24" ht="15.75" customHeight="1" x14ac:dyDescent="0.3">
      <c r="A40" s="101" t="s">
        <v>914</v>
      </c>
      <c r="B40" s="692"/>
      <c r="C40" s="692"/>
      <c r="D40" s="101">
        <v>10</v>
      </c>
      <c r="E40" s="708"/>
      <c r="F40" s="640"/>
      <c r="G40" s="708"/>
      <c r="H40" s="640"/>
      <c r="I40" s="236">
        <f t="shared" si="0"/>
        <v>28</v>
      </c>
      <c r="J40" s="640"/>
      <c r="K40" s="640"/>
      <c r="L40" s="151"/>
      <c r="M40" s="151"/>
      <c r="N40" s="151"/>
      <c r="O40" s="151"/>
      <c r="P40" s="151"/>
      <c r="Q40" s="151"/>
      <c r="R40" s="151"/>
      <c r="S40" s="151"/>
      <c r="T40" s="151"/>
      <c r="U40" s="151"/>
      <c r="V40" s="151"/>
      <c r="W40" s="151"/>
      <c r="X40" s="151"/>
    </row>
    <row r="41" spans="1:24" ht="15.75" customHeight="1" x14ac:dyDescent="0.3">
      <c r="A41" s="101" t="s">
        <v>914</v>
      </c>
      <c r="B41" s="692"/>
      <c r="C41" s="692"/>
      <c r="D41" s="101">
        <v>10</v>
      </c>
      <c r="E41" s="708"/>
      <c r="F41" s="640"/>
      <c r="G41" s="708"/>
      <c r="H41" s="640"/>
      <c r="I41" s="236">
        <f t="shared" ref="I41:I48" si="1">I40+1</f>
        <v>29</v>
      </c>
      <c r="J41" s="640"/>
      <c r="K41" s="640"/>
      <c r="L41" s="151"/>
      <c r="M41" s="151"/>
      <c r="N41" s="151"/>
      <c r="O41" s="151"/>
      <c r="P41" s="151"/>
      <c r="Q41" s="151"/>
      <c r="R41" s="151"/>
      <c r="S41" s="151"/>
      <c r="T41" s="151"/>
      <c r="U41" s="151"/>
      <c r="V41" s="151"/>
      <c r="W41" s="151"/>
      <c r="X41" s="151"/>
    </row>
    <row r="42" spans="1:24" ht="15.75" customHeight="1" x14ac:dyDescent="0.3">
      <c r="A42" s="101" t="s">
        <v>914</v>
      </c>
      <c r="B42" s="692"/>
      <c r="C42" s="692"/>
      <c r="D42" s="101">
        <v>10</v>
      </c>
      <c r="E42" s="708"/>
      <c r="F42" s="640"/>
      <c r="G42" s="708"/>
      <c r="H42" s="640"/>
      <c r="I42" s="236">
        <f t="shared" si="1"/>
        <v>30</v>
      </c>
      <c r="J42" s="640"/>
      <c r="K42" s="640"/>
      <c r="L42" s="151"/>
      <c r="M42" s="151"/>
      <c r="N42" s="151"/>
      <c r="O42" s="151"/>
      <c r="P42" s="151"/>
      <c r="Q42" s="151"/>
      <c r="R42" s="151"/>
      <c r="S42" s="151"/>
      <c r="T42" s="151"/>
      <c r="U42" s="151"/>
      <c r="V42" s="151"/>
      <c r="W42" s="151"/>
      <c r="X42" s="151"/>
    </row>
    <row r="43" spans="1:24" ht="15.75" customHeight="1" x14ac:dyDescent="0.3">
      <c r="A43" s="101" t="s">
        <v>914</v>
      </c>
      <c r="B43" s="692"/>
      <c r="C43" s="692"/>
      <c r="D43" s="101">
        <v>10</v>
      </c>
      <c r="E43" s="708"/>
      <c r="F43" s="640"/>
      <c r="G43" s="708"/>
      <c r="H43" s="640"/>
      <c r="I43" s="236">
        <f t="shared" si="1"/>
        <v>31</v>
      </c>
      <c r="J43" s="640"/>
      <c r="K43" s="640"/>
      <c r="L43" s="151"/>
      <c r="M43" s="151"/>
      <c r="N43" s="151"/>
      <c r="O43" s="151"/>
      <c r="P43" s="151"/>
      <c r="Q43" s="151"/>
      <c r="R43" s="151"/>
      <c r="S43" s="151"/>
      <c r="T43" s="151"/>
      <c r="U43" s="151"/>
      <c r="V43" s="151"/>
      <c r="W43" s="151"/>
      <c r="X43" s="151"/>
    </row>
    <row r="44" spans="1:24" ht="15.75" customHeight="1" x14ac:dyDescent="0.3">
      <c r="A44" s="101" t="s">
        <v>914</v>
      </c>
      <c r="B44" s="692"/>
      <c r="C44" s="692"/>
      <c r="D44" s="101">
        <v>10</v>
      </c>
      <c r="E44" s="708"/>
      <c r="F44" s="640"/>
      <c r="G44" s="708"/>
      <c r="H44" s="640"/>
      <c r="I44" s="236">
        <f t="shared" si="1"/>
        <v>32</v>
      </c>
      <c r="J44" s="640"/>
      <c r="K44" s="640"/>
      <c r="L44" s="151"/>
      <c r="M44" s="151"/>
      <c r="N44" s="151"/>
      <c r="O44" s="151"/>
      <c r="P44" s="151"/>
      <c r="Q44" s="151"/>
      <c r="R44" s="151"/>
      <c r="S44" s="151"/>
      <c r="T44" s="151"/>
      <c r="U44" s="151"/>
      <c r="V44" s="151"/>
      <c r="W44" s="151"/>
      <c r="X44" s="151"/>
    </row>
    <row r="45" spans="1:24" ht="15.75" customHeight="1" x14ac:dyDescent="0.3">
      <c r="A45" s="101" t="s">
        <v>914</v>
      </c>
      <c r="B45" s="692"/>
      <c r="C45" s="692"/>
      <c r="D45" s="101">
        <v>10</v>
      </c>
      <c r="E45" s="708"/>
      <c r="F45" s="640"/>
      <c r="G45" s="708"/>
      <c r="H45" s="640"/>
      <c r="I45" s="236">
        <f t="shared" si="1"/>
        <v>33</v>
      </c>
      <c r="J45" s="640"/>
      <c r="K45" s="640"/>
      <c r="L45" s="151"/>
      <c r="M45" s="151"/>
      <c r="N45" s="151"/>
      <c r="O45" s="151"/>
      <c r="P45" s="151"/>
      <c r="Q45" s="151"/>
      <c r="R45" s="151"/>
      <c r="S45" s="151"/>
      <c r="T45" s="151"/>
      <c r="U45" s="151"/>
      <c r="V45" s="151"/>
      <c r="W45" s="151"/>
      <c r="X45" s="151"/>
    </row>
    <row r="46" spans="1:24" ht="15.75" customHeight="1" x14ac:dyDescent="0.3">
      <c r="A46" s="101" t="s">
        <v>914</v>
      </c>
      <c r="B46" s="692"/>
      <c r="C46" s="692"/>
      <c r="D46" s="101">
        <v>10</v>
      </c>
      <c r="E46" s="708"/>
      <c r="F46" s="640"/>
      <c r="G46" s="708"/>
      <c r="H46" s="640"/>
      <c r="I46" s="236">
        <f t="shared" si="1"/>
        <v>34</v>
      </c>
      <c r="J46" s="640"/>
      <c r="K46" s="640"/>
      <c r="L46" s="151"/>
      <c r="M46" s="151"/>
      <c r="N46" s="151"/>
      <c r="O46" s="151"/>
      <c r="P46" s="151"/>
      <c r="Q46" s="151"/>
      <c r="R46" s="151"/>
      <c r="S46" s="151"/>
      <c r="T46" s="151"/>
      <c r="U46" s="151"/>
      <c r="V46" s="151"/>
      <c r="W46" s="151"/>
      <c r="X46" s="151"/>
    </row>
    <row r="47" spans="1:24" ht="15.75" customHeight="1" x14ac:dyDescent="0.3">
      <c r="A47" s="101" t="s">
        <v>914</v>
      </c>
      <c r="B47" s="692"/>
      <c r="C47" s="692"/>
      <c r="D47" s="101">
        <v>10</v>
      </c>
      <c r="E47" s="708"/>
      <c r="F47" s="640"/>
      <c r="G47" s="708"/>
      <c r="H47" s="640"/>
      <c r="I47" s="236">
        <f t="shared" si="1"/>
        <v>35</v>
      </c>
      <c r="J47" s="640"/>
      <c r="K47" s="640"/>
      <c r="L47" s="151"/>
      <c r="M47" s="151"/>
      <c r="N47" s="151"/>
      <c r="O47" s="151"/>
      <c r="P47" s="151"/>
      <c r="Q47" s="151"/>
      <c r="R47" s="151"/>
      <c r="S47" s="151"/>
      <c r="T47" s="151"/>
      <c r="U47" s="151"/>
      <c r="V47" s="151"/>
      <c r="W47" s="151"/>
      <c r="X47" s="151"/>
    </row>
    <row r="48" spans="1:24" ht="15.75" customHeight="1" x14ac:dyDescent="0.3">
      <c r="A48" s="101" t="s">
        <v>914</v>
      </c>
      <c r="B48" s="692"/>
      <c r="C48" s="692"/>
      <c r="D48" s="101">
        <v>10</v>
      </c>
      <c r="E48" s="708"/>
      <c r="F48" s="640"/>
      <c r="G48" s="708"/>
      <c r="H48" s="640"/>
      <c r="I48" s="236">
        <f t="shared" si="1"/>
        <v>36</v>
      </c>
      <c r="J48" s="640"/>
      <c r="K48" s="640"/>
      <c r="L48" s="151"/>
      <c r="M48" s="151"/>
      <c r="N48" s="151"/>
      <c r="O48" s="151"/>
      <c r="P48" s="151"/>
      <c r="Q48" s="151"/>
      <c r="R48" s="151"/>
      <c r="S48" s="151"/>
      <c r="T48" s="151"/>
      <c r="U48" s="151"/>
      <c r="V48" s="151"/>
      <c r="W48" s="151"/>
      <c r="X48" s="151"/>
    </row>
    <row r="49" spans="1:24" ht="15.75" customHeight="1" x14ac:dyDescent="0.3">
      <c r="A49" s="101" t="s">
        <v>914</v>
      </c>
      <c r="B49" s="692"/>
      <c r="C49" s="692"/>
      <c r="D49" s="101">
        <v>10</v>
      </c>
      <c r="E49" s="708"/>
      <c r="F49" s="640"/>
      <c r="G49" s="708"/>
      <c r="H49" s="640"/>
      <c r="I49" s="236">
        <f>I48+1</f>
        <v>37</v>
      </c>
      <c r="J49" s="640"/>
      <c r="K49" s="640"/>
      <c r="L49" s="151"/>
      <c r="M49" s="151"/>
      <c r="N49" s="151"/>
      <c r="O49" s="151"/>
      <c r="P49" s="151"/>
      <c r="Q49" s="151"/>
      <c r="R49" s="151"/>
      <c r="S49" s="151"/>
      <c r="T49" s="151"/>
      <c r="U49" s="151"/>
      <c r="V49" s="151"/>
      <c r="W49" s="151"/>
      <c r="X49" s="151"/>
    </row>
    <row r="50" spans="1:24" ht="15.75" customHeight="1" x14ac:dyDescent="0.3">
      <c r="A50" s="101" t="s">
        <v>914</v>
      </c>
      <c r="B50" s="692"/>
      <c r="C50" s="692"/>
      <c r="D50" s="101">
        <v>10</v>
      </c>
      <c r="E50" s="708"/>
      <c r="F50" s="640"/>
      <c r="G50" s="708"/>
      <c r="H50" s="640"/>
      <c r="I50" s="236">
        <f>I49+1</f>
        <v>38</v>
      </c>
      <c r="J50" s="640"/>
      <c r="K50" s="640"/>
      <c r="L50" s="151"/>
      <c r="M50" s="151"/>
      <c r="N50" s="151"/>
      <c r="O50" s="151"/>
      <c r="P50" s="151"/>
      <c r="Q50" s="151"/>
      <c r="R50" s="151"/>
      <c r="S50" s="151"/>
      <c r="T50" s="151"/>
      <c r="U50" s="151"/>
      <c r="V50" s="151"/>
      <c r="W50" s="151"/>
      <c r="X50" s="151"/>
    </row>
    <row r="51" spans="1:24" ht="15.75" customHeight="1" x14ac:dyDescent="0.3">
      <c r="A51" s="101" t="s">
        <v>914</v>
      </c>
      <c r="B51" s="692"/>
      <c r="C51" s="692"/>
      <c r="D51" s="101">
        <v>10</v>
      </c>
      <c r="E51" s="708"/>
      <c r="F51" s="640"/>
      <c r="G51" s="708"/>
      <c r="H51" s="640"/>
      <c r="I51" s="236">
        <f>I50+1</f>
        <v>39</v>
      </c>
      <c r="J51" s="640"/>
      <c r="K51" s="640"/>
      <c r="L51" s="151"/>
      <c r="M51" s="151"/>
      <c r="N51" s="151"/>
      <c r="O51" s="151"/>
      <c r="P51" s="151"/>
      <c r="Q51" s="151"/>
      <c r="R51" s="151"/>
      <c r="S51" s="151"/>
      <c r="T51" s="151"/>
      <c r="U51" s="151"/>
      <c r="V51" s="151"/>
      <c r="W51" s="151"/>
      <c r="X51" s="151"/>
    </row>
    <row r="52" spans="1:24" ht="15.75" customHeight="1" x14ac:dyDescent="0.3">
      <c r="A52" s="101" t="s">
        <v>914</v>
      </c>
      <c r="B52" s="692"/>
      <c r="C52" s="692"/>
      <c r="D52" s="101">
        <v>10</v>
      </c>
      <c r="E52" s="708"/>
      <c r="F52" s="640"/>
      <c r="G52" s="708"/>
      <c r="H52" s="640"/>
      <c r="I52" s="236">
        <f t="shared" ref="I52:I75" si="2">I51+1</f>
        <v>40</v>
      </c>
      <c r="J52" s="640"/>
      <c r="K52" s="640"/>
      <c r="L52" s="151"/>
      <c r="M52" s="151"/>
      <c r="N52" s="151"/>
      <c r="O52" s="151"/>
      <c r="P52" s="151"/>
      <c r="Q52" s="151"/>
      <c r="R52" s="151"/>
      <c r="S52" s="151"/>
      <c r="T52" s="151"/>
      <c r="U52" s="151"/>
      <c r="V52" s="151"/>
      <c r="W52" s="151"/>
      <c r="X52" s="151"/>
    </row>
    <row r="53" spans="1:24" ht="15.75" customHeight="1" x14ac:dyDescent="0.3">
      <c r="A53" s="101" t="s">
        <v>914</v>
      </c>
      <c r="B53" s="692"/>
      <c r="C53" s="692"/>
      <c r="D53" s="101">
        <v>10</v>
      </c>
      <c r="E53" s="708"/>
      <c r="F53" s="640"/>
      <c r="G53" s="708"/>
      <c r="H53" s="640"/>
      <c r="I53" s="236">
        <f t="shared" si="2"/>
        <v>41</v>
      </c>
      <c r="J53" s="640"/>
      <c r="K53" s="640"/>
      <c r="L53" s="151"/>
      <c r="M53" s="151"/>
      <c r="N53" s="151"/>
      <c r="O53" s="151"/>
      <c r="P53" s="151"/>
      <c r="Q53" s="151"/>
      <c r="R53" s="151"/>
      <c r="S53" s="151"/>
      <c r="T53" s="151"/>
      <c r="U53" s="151"/>
      <c r="V53" s="151"/>
      <c r="W53" s="151"/>
      <c r="X53" s="151"/>
    </row>
    <row r="54" spans="1:24" ht="15.75" customHeight="1" x14ac:dyDescent="0.3">
      <c r="A54" s="101" t="s">
        <v>914</v>
      </c>
      <c r="B54" s="692"/>
      <c r="C54" s="692"/>
      <c r="D54" s="101">
        <v>10</v>
      </c>
      <c r="E54" s="708"/>
      <c r="F54" s="640"/>
      <c r="G54" s="708"/>
      <c r="H54" s="640"/>
      <c r="I54" s="236">
        <f t="shared" si="2"/>
        <v>42</v>
      </c>
      <c r="J54" s="640"/>
      <c r="K54" s="640"/>
      <c r="L54" s="151"/>
      <c r="M54" s="151"/>
      <c r="N54" s="151"/>
      <c r="O54" s="151"/>
      <c r="P54" s="151"/>
      <c r="Q54" s="151"/>
      <c r="R54" s="151"/>
      <c r="S54" s="151"/>
      <c r="T54" s="151"/>
      <c r="U54" s="151"/>
      <c r="V54" s="151"/>
      <c r="W54" s="151"/>
      <c r="X54" s="151"/>
    </row>
    <row r="55" spans="1:24" ht="15.75" customHeight="1" x14ac:dyDescent="0.3">
      <c r="A55" s="101" t="s">
        <v>914</v>
      </c>
      <c r="B55" s="692"/>
      <c r="C55" s="692"/>
      <c r="D55" s="101">
        <v>10</v>
      </c>
      <c r="E55" s="708"/>
      <c r="F55" s="640"/>
      <c r="G55" s="708"/>
      <c r="H55" s="640"/>
      <c r="I55" s="236">
        <f t="shared" si="2"/>
        <v>43</v>
      </c>
      <c r="J55" s="640"/>
      <c r="K55" s="640"/>
      <c r="L55" s="151"/>
      <c r="M55" s="151"/>
      <c r="N55" s="151"/>
      <c r="O55" s="151"/>
      <c r="P55" s="151"/>
      <c r="Q55" s="151"/>
      <c r="R55" s="151"/>
      <c r="S55" s="151"/>
      <c r="T55" s="151"/>
      <c r="U55" s="151"/>
      <c r="V55" s="151"/>
      <c r="W55" s="151"/>
      <c r="X55" s="151"/>
    </row>
    <row r="56" spans="1:24" ht="15.75" customHeight="1" x14ac:dyDescent="0.3">
      <c r="A56" s="101" t="s">
        <v>914</v>
      </c>
      <c r="B56" s="692"/>
      <c r="C56" s="692"/>
      <c r="D56" s="101">
        <v>10</v>
      </c>
      <c r="E56" s="708"/>
      <c r="F56" s="640"/>
      <c r="G56" s="708"/>
      <c r="H56" s="640"/>
      <c r="I56" s="236">
        <f t="shared" si="2"/>
        <v>44</v>
      </c>
      <c r="J56" s="640"/>
      <c r="K56" s="640"/>
      <c r="L56" s="151"/>
      <c r="M56" s="151"/>
      <c r="N56" s="151"/>
      <c r="O56" s="151"/>
      <c r="P56" s="151"/>
      <c r="Q56" s="151"/>
      <c r="R56" s="151"/>
      <c r="S56" s="151"/>
      <c r="T56" s="151"/>
      <c r="U56" s="151"/>
      <c r="V56" s="151"/>
      <c r="W56" s="151"/>
      <c r="X56" s="151"/>
    </row>
    <row r="57" spans="1:24" ht="15.75" customHeight="1" x14ac:dyDescent="0.3">
      <c r="A57" s="101" t="s">
        <v>914</v>
      </c>
      <c r="B57" s="692"/>
      <c r="C57" s="692"/>
      <c r="D57" s="101">
        <v>10</v>
      </c>
      <c r="E57" s="708"/>
      <c r="F57" s="640"/>
      <c r="G57" s="708"/>
      <c r="H57" s="640"/>
      <c r="I57" s="236">
        <f t="shared" si="2"/>
        <v>45</v>
      </c>
      <c r="J57" s="640"/>
      <c r="K57" s="640"/>
      <c r="L57" s="151"/>
      <c r="M57" s="151"/>
      <c r="N57" s="151"/>
      <c r="O57" s="151"/>
      <c r="P57" s="151"/>
      <c r="Q57" s="151"/>
      <c r="R57" s="151"/>
      <c r="S57" s="151"/>
      <c r="T57" s="151"/>
      <c r="U57" s="151"/>
      <c r="V57" s="151"/>
      <c r="W57" s="151"/>
      <c r="X57" s="151"/>
    </row>
    <row r="58" spans="1:24" ht="15.75" customHeight="1" x14ac:dyDescent="0.3">
      <c r="A58" s="101" t="s">
        <v>914</v>
      </c>
      <c r="B58" s="692"/>
      <c r="C58" s="692"/>
      <c r="D58" s="101">
        <v>10</v>
      </c>
      <c r="E58" s="708"/>
      <c r="F58" s="640"/>
      <c r="G58" s="708"/>
      <c r="H58" s="640"/>
      <c r="I58" s="236">
        <f t="shared" si="2"/>
        <v>46</v>
      </c>
      <c r="J58" s="640"/>
      <c r="K58" s="640"/>
      <c r="L58" s="151"/>
      <c r="M58" s="151"/>
      <c r="N58" s="151"/>
      <c r="O58" s="151"/>
      <c r="P58" s="151"/>
      <c r="Q58" s="151"/>
      <c r="R58" s="151"/>
      <c r="S58" s="151"/>
      <c r="T58" s="151"/>
      <c r="U58" s="151"/>
      <c r="V58" s="151"/>
      <c r="W58" s="151"/>
      <c r="X58" s="151"/>
    </row>
    <row r="59" spans="1:24" ht="15.75" customHeight="1" x14ac:dyDescent="0.3">
      <c r="A59" s="101" t="s">
        <v>914</v>
      </c>
      <c r="B59" s="692"/>
      <c r="C59" s="692"/>
      <c r="D59" s="101">
        <v>10</v>
      </c>
      <c r="E59" s="708"/>
      <c r="F59" s="640"/>
      <c r="G59" s="708"/>
      <c r="H59" s="640"/>
      <c r="I59" s="236">
        <f t="shared" si="2"/>
        <v>47</v>
      </c>
      <c r="J59" s="640"/>
      <c r="K59" s="640"/>
      <c r="L59" s="151"/>
      <c r="M59" s="151"/>
      <c r="N59" s="151"/>
      <c r="O59" s="151"/>
      <c r="P59" s="151"/>
      <c r="Q59" s="151"/>
      <c r="R59" s="151"/>
      <c r="S59" s="151"/>
      <c r="T59" s="151"/>
      <c r="U59" s="151"/>
      <c r="V59" s="151"/>
      <c r="W59" s="151"/>
      <c r="X59" s="151"/>
    </row>
    <row r="60" spans="1:24" ht="15.75" customHeight="1" x14ac:dyDescent="0.3">
      <c r="A60" s="101" t="s">
        <v>914</v>
      </c>
      <c r="B60" s="692"/>
      <c r="C60" s="692"/>
      <c r="D60" s="101">
        <v>10</v>
      </c>
      <c r="E60" s="708"/>
      <c r="F60" s="640"/>
      <c r="G60" s="708"/>
      <c r="H60" s="640"/>
      <c r="I60" s="236">
        <f t="shared" si="2"/>
        <v>48</v>
      </c>
      <c r="J60" s="640"/>
      <c r="K60" s="640"/>
      <c r="L60" s="151"/>
      <c r="M60" s="151"/>
      <c r="N60" s="151"/>
      <c r="O60" s="151"/>
      <c r="P60" s="151"/>
      <c r="Q60" s="151"/>
      <c r="R60" s="151"/>
      <c r="S60" s="151"/>
      <c r="T60" s="151"/>
      <c r="U60" s="151"/>
      <c r="V60" s="151"/>
      <c r="W60" s="151"/>
      <c r="X60" s="151"/>
    </row>
    <row r="61" spans="1:24" ht="15.75" customHeight="1" x14ac:dyDescent="0.3">
      <c r="A61" s="101" t="s">
        <v>914</v>
      </c>
      <c r="B61" s="692"/>
      <c r="C61" s="692"/>
      <c r="D61" s="101">
        <v>10</v>
      </c>
      <c r="E61" s="708"/>
      <c r="F61" s="640"/>
      <c r="G61" s="708"/>
      <c r="H61" s="640"/>
      <c r="I61" s="236">
        <f t="shared" si="2"/>
        <v>49</v>
      </c>
      <c r="J61" s="640"/>
      <c r="K61" s="640"/>
      <c r="L61" s="151"/>
      <c r="M61" s="151"/>
      <c r="N61" s="151"/>
      <c r="O61" s="151"/>
      <c r="P61" s="151"/>
      <c r="Q61" s="151"/>
      <c r="R61" s="151"/>
      <c r="S61" s="151"/>
      <c r="T61" s="151"/>
      <c r="U61" s="151"/>
      <c r="V61" s="151"/>
      <c r="W61" s="151"/>
      <c r="X61" s="151"/>
    </row>
    <row r="62" spans="1:24" ht="15.75" customHeight="1" x14ac:dyDescent="0.3">
      <c r="A62" s="101" t="s">
        <v>914</v>
      </c>
      <c r="B62" s="692"/>
      <c r="C62" s="692"/>
      <c r="D62" s="101">
        <v>10</v>
      </c>
      <c r="E62" s="708"/>
      <c r="F62" s="640"/>
      <c r="G62" s="708"/>
      <c r="H62" s="640"/>
      <c r="I62" s="236">
        <f t="shared" si="2"/>
        <v>50</v>
      </c>
      <c r="J62" s="640"/>
      <c r="K62" s="640"/>
      <c r="L62" s="151"/>
      <c r="M62" s="151"/>
      <c r="N62" s="151"/>
      <c r="O62" s="151"/>
      <c r="P62" s="151"/>
      <c r="Q62" s="151"/>
      <c r="R62" s="151"/>
      <c r="S62" s="151"/>
      <c r="T62" s="151"/>
      <c r="U62" s="151"/>
      <c r="V62" s="151"/>
      <c r="W62" s="151"/>
      <c r="X62" s="151"/>
    </row>
    <row r="63" spans="1:24" ht="15.75" customHeight="1" x14ac:dyDescent="0.3">
      <c r="A63" s="101" t="s">
        <v>914</v>
      </c>
      <c r="B63" s="692"/>
      <c r="C63" s="692"/>
      <c r="D63" s="101">
        <v>10</v>
      </c>
      <c r="E63" s="708"/>
      <c r="F63" s="640"/>
      <c r="G63" s="708"/>
      <c r="H63" s="640"/>
      <c r="I63" s="236">
        <f t="shared" si="2"/>
        <v>51</v>
      </c>
      <c r="J63" s="640"/>
      <c r="K63" s="640"/>
      <c r="L63" s="151"/>
      <c r="M63" s="151"/>
      <c r="N63" s="151"/>
      <c r="O63" s="151"/>
      <c r="P63" s="151"/>
      <c r="Q63" s="151"/>
      <c r="R63" s="151"/>
      <c r="S63" s="151"/>
      <c r="T63" s="151"/>
      <c r="U63" s="151"/>
      <c r="V63" s="151"/>
      <c r="W63" s="151"/>
      <c r="X63" s="151"/>
    </row>
    <row r="64" spans="1:24" ht="15.75" customHeight="1" x14ac:dyDescent="0.3">
      <c r="A64" s="101" t="s">
        <v>914</v>
      </c>
      <c r="B64" s="692"/>
      <c r="C64" s="692"/>
      <c r="D64" s="101">
        <v>10</v>
      </c>
      <c r="E64" s="708"/>
      <c r="F64" s="640"/>
      <c r="G64" s="708"/>
      <c r="H64" s="640"/>
      <c r="I64" s="236">
        <f t="shared" si="2"/>
        <v>52</v>
      </c>
      <c r="J64" s="640"/>
      <c r="K64" s="640"/>
      <c r="L64" s="151"/>
      <c r="M64" s="151"/>
      <c r="N64" s="151"/>
      <c r="O64" s="151"/>
      <c r="P64" s="151"/>
      <c r="Q64" s="151"/>
      <c r="R64" s="151"/>
      <c r="S64" s="151"/>
      <c r="T64" s="151"/>
      <c r="U64" s="151"/>
      <c r="V64" s="151"/>
      <c r="W64" s="151"/>
      <c r="X64" s="151"/>
    </row>
    <row r="65" spans="1:24" ht="15.75" customHeight="1" x14ac:dyDescent="0.3">
      <c r="A65" s="101" t="s">
        <v>914</v>
      </c>
      <c r="B65" s="692"/>
      <c r="C65" s="692"/>
      <c r="D65" s="101">
        <v>10</v>
      </c>
      <c r="E65" s="708"/>
      <c r="F65" s="640"/>
      <c r="G65" s="708"/>
      <c r="H65" s="640"/>
      <c r="I65" s="236">
        <f t="shared" si="2"/>
        <v>53</v>
      </c>
      <c r="J65" s="640"/>
      <c r="K65" s="640"/>
      <c r="L65" s="151"/>
      <c r="M65" s="151"/>
      <c r="N65" s="151"/>
      <c r="O65" s="151"/>
      <c r="P65" s="151"/>
      <c r="Q65" s="151"/>
      <c r="R65" s="151"/>
      <c r="S65" s="151"/>
      <c r="T65" s="151"/>
      <c r="U65" s="151"/>
      <c r="V65" s="151"/>
      <c r="W65" s="151"/>
      <c r="X65" s="151"/>
    </row>
    <row r="66" spans="1:24" ht="15.75" customHeight="1" x14ac:dyDescent="0.3">
      <c r="A66" s="101" t="s">
        <v>914</v>
      </c>
      <c r="B66" s="692"/>
      <c r="C66" s="692"/>
      <c r="D66" s="101">
        <v>10</v>
      </c>
      <c r="E66" s="708"/>
      <c r="F66" s="640"/>
      <c r="G66" s="708"/>
      <c r="H66" s="640"/>
      <c r="I66" s="236">
        <f t="shared" si="2"/>
        <v>54</v>
      </c>
      <c r="J66" s="640"/>
      <c r="K66" s="640"/>
      <c r="L66" s="151"/>
      <c r="M66" s="151"/>
      <c r="N66" s="151"/>
      <c r="O66" s="151"/>
      <c r="P66" s="151"/>
      <c r="Q66" s="151"/>
      <c r="R66" s="151"/>
      <c r="S66" s="151"/>
      <c r="T66" s="151"/>
      <c r="U66" s="151"/>
      <c r="V66" s="151"/>
      <c r="W66" s="151"/>
      <c r="X66" s="151"/>
    </row>
    <row r="67" spans="1:24" ht="15.75" customHeight="1" x14ac:dyDescent="0.3">
      <c r="A67" s="101" t="s">
        <v>914</v>
      </c>
      <c r="B67" s="692"/>
      <c r="C67" s="692"/>
      <c r="D67" s="101">
        <v>10</v>
      </c>
      <c r="E67" s="708"/>
      <c r="F67" s="640"/>
      <c r="G67" s="708"/>
      <c r="H67" s="640"/>
      <c r="I67" s="236">
        <f t="shared" si="2"/>
        <v>55</v>
      </c>
      <c r="J67" s="640"/>
      <c r="K67" s="640"/>
      <c r="L67" s="151"/>
      <c r="M67" s="151"/>
      <c r="N67" s="151"/>
      <c r="O67" s="151"/>
      <c r="P67" s="151"/>
      <c r="Q67" s="151"/>
      <c r="R67" s="151"/>
      <c r="S67" s="151"/>
      <c r="T67" s="151"/>
      <c r="U67" s="151"/>
      <c r="V67" s="151"/>
      <c r="W67" s="151"/>
      <c r="X67" s="151"/>
    </row>
    <row r="68" spans="1:24" ht="15.75" customHeight="1" x14ac:dyDescent="0.3">
      <c r="A68" s="101" t="s">
        <v>914</v>
      </c>
      <c r="B68" s="692"/>
      <c r="C68" s="692"/>
      <c r="D68" s="101">
        <v>10</v>
      </c>
      <c r="E68" s="708"/>
      <c r="F68" s="640"/>
      <c r="G68" s="708"/>
      <c r="H68" s="640"/>
      <c r="I68" s="236">
        <f t="shared" si="2"/>
        <v>56</v>
      </c>
      <c r="J68" s="640"/>
      <c r="K68" s="640"/>
      <c r="L68" s="151"/>
      <c r="M68" s="151"/>
      <c r="N68" s="151"/>
      <c r="O68" s="151"/>
      <c r="P68" s="151"/>
      <c r="Q68" s="151"/>
      <c r="R68" s="151"/>
      <c r="S68" s="151"/>
      <c r="T68" s="151"/>
      <c r="U68" s="151"/>
      <c r="V68" s="151"/>
      <c r="W68" s="151"/>
      <c r="X68" s="151"/>
    </row>
    <row r="69" spans="1:24" ht="15.75" customHeight="1" x14ac:dyDescent="0.3">
      <c r="A69" s="101" t="s">
        <v>914</v>
      </c>
      <c r="B69" s="692"/>
      <c r="C69" s="692"/>
      <c r="D69" s="101">
        <v>10</v>
      </c>
      <c r="E69" s="708"/>
      <c r="F69" s="640"/>
      <c r="G69" s="708"/>
      <c r="H69" s="640"/>
      <c r="I69" s="236">
        <f t="shared" si="2"/>
        <v>57</v>
      </c>
      <c r="J69" s="640"/>
      <c r="K69" s="640"/>
      <c r="L69" s="151"/>
      <c r="M69" s="151"/>
      <c r="N69" s="151"/>
      <c r="O69" s="151"/>
      <c r="P69" s="151"/>
      <c r="Q69" s="151"/>
      <c r="R69" s="151"/>
      <c r="S69" s="151"/>
      <c r="T69" s="151"/>
      <c r="U69" s="151"/>
      <c r="V69" s="151"/>
      <c r="W69" s="151"/>
      <c r="X69" s="151"/>
    </row>
    <row r="70" spans="1:24" ht="15.75" customHeight="1" x14ac:dyDescent="0.3">
      <c r="A70" s="101" t="s">
        <v>914</v>
      </c>
      <c r="B70" s="692"/>
      <c r="C70" s="692"/>
      <c r="D70" s="101">
        <v>10</v>
      </c>
      <c r="E70" s="708"/>
      <c r="F70" s="640"/>
      <c r="G70" s="708"/>
      <c r="H70" s="640"/>
      <c r="I70" s="236">
        <f t="shared" si="2"/>
        <v>58</v>
      </c>
      <c r="J70" s="640"/>
      <c r="K70" s="640"/>
      <c r="L70" s="151"/>
      <c r="M70" s="151"/>
      <c r="N70" s="151"/>
      <c r="O70" s="151"/>
      <c r="P70" s="151"/>
      <c r="Q70" s="151"/>
      <c r="R70" s="151"/>
      <c r="S70" s="151"/>
      <c r="T70" s="151"/>
      <c r="U70" s="151"/>
      <c r="V70" s="151"/>
      <c r="W70" s="151"/>
      <c r="X70" s="151"/>
    </row>
    <row r="71" spans="1:24" ht="15.75" customHeight="1" x14ac:dyDescent="0.3">
      <c r="A71" s="101" t="s">
        <v>914</v>
      </c>
      <c r="B71" s="692"/>
      <c r="C71" s="692"/>
      <c r="D71" s="101">
        <v>10</v>
      </c>
      <c r="E71" s="708"/>
      <c r="F71" s="640"/>
      <c r="G71" s="708"/>
      <c r="H71" s="640"/>
      <c r="I71" s="236">
        <f t="shared" si="2"/>
        <v>59</v>
      </c>
      <c r="J71" s="640"/>
      <c r="K71" s="640"/>
      <c r="L71" s="151"/>
      <c r="M71" s="151"/>
      <c r="N71" s="151"/>
      <c r="O71" s="151"/>
      <c r="P71" s="151"/>
      <c r="Q71" s="151"/>
      <c r="R71" s="151"/>
      <c r="S71" s="151"/>
      <c r="T71" s="151"/>
      <c r="U71" s="151"/>
      <c r="V71" s="151"/>
      <c r="W71" s="151"/>
      <c r="X71" s="151"/>
    </row>
    <row r="72" spans="1:24" ht="15.75" customHeight="1" x14ac:dyDescent="0.3">
      <c r="A72" s="101" t="s">
        <v>914</v>
      </c>
      <c r="B72" s="692"/>
      <c r="C72" s="692"/>
      <c r="D72" s="101">
        <v>10</v>
      </c>
      <c r="E72" s="708"/>
      <c r="F72" s="640"/>
      <c r="G72" s="708"/>
      <c r="H72" s="640"/>
      <c r="I72" s="236">
        <f t="shared" si="2"/>
        <v>60</v>
      </c>
      <c r="J72" s="640"/>
      <c r="K72" s="640"/>
      <c r="L72" s="151"/>
      <c r="M72" s="151"/>
      <c r="N72" s="151"/>
      <c r="O72" s="151"/>
      <c r="P72" s="151"/>
      <c r="Q72" s="151"/>
      <c r="R72" s="151"/>
      <c r="S72" s="151"/>
      <c r="T72" s="151"/>
      <c r="U72" s="151"/>
      <c r="V72" s="151"/>
      <c r="W72" s="151"/>
      <c r="X72" s="151"/>
    </row>
    <row r="73" spans="1:24" ht="15.75" customHeight="1" x14ac:dyDescent="0.3">
      <c r="A73" s="101" t="s">
        <v>914</v>
      </c>
      <c r="B73" s="692"/>
      <c r="C73" s="692"/>
      <c r="D73" s="101">
        <v>10</v>
      </c>
      <c r="E73" s="708"/>
      <c r="F73" s="640"/>
      <c r="G73" s="708"/>
      <c r="H73" s="640"/>
      <c r="I73" s="236">
        <f t="shared" si="2"/>
        <v>61</v>
      </c>
      <c r="J73" s="640"/>
      <c r="K73" s="640"/>
      <c r="L73" s="151"/>
      <c r="M73" s="151"/>
      <c r="N73" s="151"/>
      <c r="O73" s="151"/>
      <c r="P73" s="151"/>
      <c r="Q73" s="151"/>
      <c r="R73" s="151"/>
      <c r="S73" s="151"/>
      <c r="T73" s="151"/>
      <c r="U73" s="151"/>
      <c r="V73" s="151"/>
      <c r="W73" s="151"/>
      <c r="X73" s="151"/>
    </row>
    <row r="74" spans="1:24" ht="15.75" customHeight="1" x14ac:dyDescent="0.3">
      <c r="A74" s="101" t="s">
        <v>914</v>
      </c>
      <c r="B74" s="692"/>
      <c r="C74" s="692"/>
      <c r="D74" s="101">
        <v>10</v>
      </c>
      <c r="E74" s="708"/>
      <c r="F74" s="640"/>
      <c r="G74" s="708"/>
      <c r="H74" s="640"/>
      <c r="I74" s="236">
        <f t="shared" si="2"/>
        <v>62</v>
      </c>
      <c r="J74" s="640"/>
      <c r="K74" s="640"/>
      <c r="L74" s="151"/>
      <c r="M74" s="151"/>
      <c r="N74" s="151"/>
      <c r="O74" s="151"/>
      <c r="P74" s="151"/>
      <c r="Q74" s="151"/>
      <c r="R74" s="151"/>
      <c r="S74" s="151"/>
      <c r="T74" s="151"/>
      <c r="U74" s="151"/>
      <c r="V74" s="151"/>
      <c r="W74" s="151"/>
      <c r="X74" s="151"/>
    </row>
    <row r="75" spans="1:24" ht="15.75" customHeight="1" x14ac:dyDescent="0.3">
      <c r="A75" s="101" t="s">
        <v>914</v>
      </c>
      <c r="B75" s="692"/>
      <c r="C75" s="692"/>
      <c r="D75" s="101">
        <v>10</v>
      </c>
      <c r="E75" s="708"/>
      <c r="F75" s="640"/>
      <c r="G75" s="708"/>
      <c r="H75" s="640"/>
      <c r="I75" s="236">
        <f t="shared" si="2"/>
        <v>63</v>
      </c>
      <c r="J75" s="640"/>
      <c r="K75" s="640"/>
      <c r="L75" s="151"/>
      <c r="M75" s="151"/>
      <c r="N75" s="151"/>
      <c r="O75" s="151"/>
      <c r="P75" s="151"/>
      <c r="Q75" s="151"/>
      <c r="R75" s="151"/>
      <c r="S75" s="151"/>
      <c r="T75" s="151"/>
      <c r="U75" s="151"/>
      <c r="V75" s="151"/>
      <c r="W75" s="151"/>
      <c r="X75" s="151"/>
    </row>
    <row r="76" spans="1:24" ht="15.75" customHeight="1" x14ac:dyDescent="0.3">
      <c r="A76" s="96"/>
      <c r="B76" s="96"/>
      <c r="C76" s="96"/>
      <c r="D76" s="96"/>
      <c r="E76" s="96"/>
      <c r="F76" s="693">
        <f>SUM(F13:F75)</f>
        <v>0</v>
      </c>
      <c r="G76" s="158"/>
      <c r="H76" s="693">
        <f>SUM(H13:H75)</f>
        <v>0</v>
      </c>
      <c r="I76" s="151"/>
      <c r="J76" s="693">
        <f>SUM(J13:J75)</f>
        <v>0</v>
      </c>
      <c r="K76" s="693">
        <f>SUM(K13:K75)</f>
        <v>0</v>
      </c>
      <c r="L76" s="151"/>
      <c r="M76" s="151"/>
      <c r="N76" s="151"/>
      <c r="O76" s="151"/>
      <c r="P76" s="151"/>
      <c r="Q76" s="151"/>
      <c r="R76" s="151"/>
      <c r="S76" s="151"/>
      <c r="T76" s="151"/>
      <c r="U76" s="151"/>
      <c r="V76" s="151"/>
      <c r="W76" s="151"/>
      <c r="X76" s="151"/>
    </row>
    <row r="77" spans="1:24" ht="18.75" x14ac:dyDescent="0.3">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row>
    <row r="78" spans="1:24" ht="18.75" x14ac:dyDescent="0.3">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row>
    <row r="79" spans="1:24" ht="18.75" x14ac:dyDescent="0.3">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row>
    <row r="80" spans="1:24" ht="18.75" x14ac:dyDescent="0.3">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row>
    <row r="81" spans="1:24" ht="18.75" x14ac:dyDescent="0.3">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row>
    <row r="82" spans="1:24" ht="18.75" x14ac:dyDescent="0.3">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row>
    <row r="83" spans="1:24" ht="18.75" x14ac:dyDescent="0.3">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row>
    <row r="84" spans="1:24" ht="18.75" x14ac:dyDescent="0.3">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row>
    <row r="85" spans="1:24" ht="18.75" x14ac:dyDescent="0.3">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row>
    <row r="86" spans="1:24" ht="18.75" x14ac:dyDescent="0.3">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row>
    <row r="87" spans="1:24" ht="18.75" x14ac:dyDescent="0.3">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row>
    <row r="88" spans="1:24" ht="18.75" x14ac:dyDescent="0.3">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row>
    <row r="89" spans="1:24" ht="18.75" x14ac:dyDescent="0.3">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row>
    <row r="90" spans="1:24" ht="18.75" x14ac:dyDescent="0.3">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row>
    <row r="91" spans="1:24" ht="18.75" x14ac:dyDescent="0.3">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row>
    <row r="92" spans="1:24" ht="18.75" x14ac:dyDescent="0.3">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row>
    <row r="93" spans="1:24" ht="18.75" x14ac:dyDescent="0.3">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row>
    <row r="94" spans="1:24" ht="18.75" x14ac:dyDescent="0.3">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row>
    <row r="95" spans="1:24" ht="18.75" x14ac:dyDescent="0.3">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row>
    <row r="96" spans="1:24" ht="18.75" x14ac:dyDescent="0.3">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row>
    <row r="97" spans="10:24" ht="18.75" x14ac:dyDescent="0.3">
      <c r="J97" s="151"/>
      <c r="K97" s="151"/>
      <c r="L97" s="151"/>
      <c r="M97" s="151"/>
      <c r="N97" s="151"/>
      <c r="O97" s="151"/>
      <c r="P97" s="151"/>
      <c r="Q97" s="151"/>
      <c r="R97" s="151"/>
      <c r="S97" s="151"/>
      <c r="T97" s="151"/>
      <c r="U97" s="151"/>
      <c r="V97" s="151"/>
      <c r="W97" s="151"/>
      <c r="X97" s="151"/>
    </row>
    <row r="98" spans="10:24" ht="18.75" x14ac:dyDescent="0.3">
      <c r="J98" s="151"/>
      <c r="K98" s="151"/>
      <c r="L98" s="151"/>
      <c r="M98" s="151"/>
      <c r="N98" s="151"/>
      <c r="O98" s="151"/>
      <c r="P98" s="151"/>
      <c r="Q98" s="151"/>
      <c r="R98" s="151"/>
      <c r="S98" s="151"/>
      <c r="T98" s="151"/>
      <c r="U98" s="151"/>
      <c r="V98" s="151"/>
      <c r="W98" s="151"/>
      <c r="X98" s="151"/>
    </row>
    <row r="99" spans="10:24" ht="18.75" x14ac:dyDescent="0.3">
      <c r="J99" s="151"/>
      <c r="K99" s="151"/>
      <c r="L99" s="151"/>
      <c r="M99" s="151"/>
      <c r="N99" s="151"/>
      <c r="O99" s="151"/>
      <c r="P99" s="151"/>
      <c r="Q99" s="151"/>
      <c r="R99" s="151"/>
      <c r="S99" s="151"/>
      <c r="T99" s="151"/>
      <c r="U99" s="151"/>
      <c r="V99" s="151"/>
      <c r="W99" s="151"/>
      <c r="X99" s="151"/>
    </row>
    <row r="100" spans="10:24" ht="18.75" x14ac:dyDescent="0.3">
      <c r="J100" s="151"/>
      <c r="K100" s="151"/>
      <c r="L100" s="151"/>
      <c r="M100" s="151"/>
      <c r="N100" s="151"/>
      <c r="O100" s="151"/>
      <c r="P100" s="151"/>
      <c r="Q100" s="151"/>
      <c r="R100" s="151"/>
      <c r="S100" s="151"/>
      <c r="T100" s="151"/>
      <c r="U100" s="151"/>
      <c r="V100" s="151"/>
      <c r="W100" s="151"/>
      <c r="X100" s="151"/>
    </row>
    <row r="101" spans="10:24" ht="18.75" x14ac:dyDescent="0.3">
      <c r="J101" s="151"/>
      <c r="K101" s="151"/>
      <c r="L101" s="151"/>
      <c r="M101" s="151"/>
      <c r="N101" s="151"/>
      <c r="O101" s="151"/>
      <c r="P101" s="151"/>
      <c r="Q101" s="151"/>
      <c r="R101" s="151"/>
      <c r="S101" s="151"/>
      <c r="T101" s="151"/>
      <c r="U101" s="151"/>
      <c r="V101" s="151"/>
      <c r="W101" s="151"/>
      <c r="X101" s="151"/>
    </row>
    <row r="102" spans="10:24" ht="18.75" x14ac:dyDescent="0.3">
      <c r="J102" s="151"/>
      <c r="K102" s="151"/>
      <c r="L102" s="151"/>
      <c r="M102" s="151"/>
      <c r="N102" s="151"/>
      <c r="O102" s="151"/>
      <c r="P102" s="151"/>
      <c r="Q102" s="151"/>
      <c r="R102" s="151"/>
      <c r="S102" s="151"/>
      <c r="T102" s="151"/>
      <c r="U102" s="151"/>
      <c r="V102" s="151"/>
      <c r="W102" s="151"/>
      <c r="X102" s="151"/>
    </row>
    <row r="103" spans="10:24" ht="18.75" x14ac:dyDescent="0.3">
      <c r="J103" s="151"/>
      <c r="K103" s="151"/>
      <c r="L103" s="151"/>
      <c r="M103" s="151"/>
      <c r="N103" s="151"/>
      <c r="O103" s="151"/>
      <c r="P103" s="151"/>
      <c r="Q103" s="151"/>
      <c r="R103" s="151"/>
      <c r="S103" s="151"/>
      <c r="T103" s="151"/>
      <c r="U103" s="151"/>
      <c r="V103" s="151"/>
      <c r="W103" s="151"/>
      <c r="X103" s="151"/>
    </row>
    <row r="104" spans="10:24" ht="18.75" x14ac:dyDescent="0.3">
      <c r="J104" s="151"/>
      <c r="K104" s="151"/>
      <c r="L104" s="151"/>
      <c r="M104" s="151"/>
      <c r="N104" s="151"/>
      <c r="O104" s="151"/>
      <c r="P104" s="151"/>
      <c r="Q104" s="151"/>
      <c r="R104" s="151"/>
      <c r="S104" s="151"/>
      <c r="T104" s="151"/>
      <c r="U104" s="151"/>
      <c r="V104" s="151"/>
      <c r="W104" s="151"/>
      <c r="X104" s="151"/>
    </row>
    <row r="105" spans="10:24" ht="18.75" x14ac:dyDescent="0.3">
      <c r="J105" s="151"/>
      <c r="K105" s="151"/>
      <c r="L105" s="151"/>
      <c r="M105" s="151"/>
      <c r="N105" s="151"/>
      <c r="O105" s="151"/>
      <c r="P105" s="151"/>
      <c r="Q105" s="151"/>
      <c r="R105" s="151"/>
      <c r="S105" s="151"/>
      <c r="T105" s="151"/>
      <c r="U105" s="151"/>
      <c r="V105" s="151"/>
      <c r="W105" s="151"/>
      <c r="X105" s="151"/>
    </row>
    <row r="106" spans="10:24" ht="18.75" x14ac:dyDescent="0.3">
      <c r="J106" s="151"/>
      <c r="K106" s="151"/>
      <c r="L106" s="151"/>
      <c r="M106" s="151"/>
      <c r="N106" s="151"/>
      <c r="O106" s="151"/>
      <c r="P106" s="151"/>
      <c r="Q106" s="151"/>
      <c r="R106" s="151"/>
      <c r="S106" s="151"/>
      <c r="T106" s="151"/>
      <c r="U106" s="151"/>
      <c r="V106" s="151"/>
      <c r="W106" s="151"/>
      <c r="X106" s="151"/>
    </row>
    <row r="107" spans="10:24" ht="18.75" x14ac:dyDescent="0.3">
      <c r="J107" s="151"/>
      <c r="K107" s="151"/>
      <c r="L107" s="151"/>
      <c r="M107" s="151"/>
      <c r="N107" s="151"/>
      <c r="O107" s="151"/>
      <c r="P107" s="151"/>
      <c r="Q107" s="151"/>
      <c r="R107" s="151"/>
      <c r="S107" s="151"/>
      <c r="T107" s="151"/>
      <c r="U107" s="151"/>
      <c r="V107" s="151"/>
      <c r="W107" s="151"/>
      <c r="X107" s="151"/>
    </row>
    <row r="108" spans="10:24" ht="18.75" x14ac:dyDescent="0.3">
      <c r="J108" s="151"/>
      <c r="K108" s="151"/>
      <c r="L108" s="151"/>
      <c r="M108" s="151"/>
      <c r="N108" s="151"/>
      <c r="O108" s="151"/>
      <c r="P108" s="151"/>
      <c r="Q108" s="151"/>
      <c r="R108" s="151"/>
      <c r="S108" s="151"/>
      <c r="T108" s="151"/>
      <c r="U108" s="151"/>
      <c r="V108" s="151"/>
      <c r="W108" s="151"/>
      <c r="X108" s="151"/>
    </row>
    <row r="109" spans="10:24" ht="18.75" x14ac:dyDescent="0.3">
      <c r="J109" s="151"/>
      <c r="K109" s="151"/>
      <c r="L109" s="151"/>
      <c r="M109" s="151"/>
      <c r="N109" s="151"/>
      <c r="O109" s="151"/>
      <c r="P109" s="151"/>
      <c r="Q109" s="151"/>
      <c r="R109" s="151"/>
      <c r="S109" s="151"/>
      <c r="T109" s="151"/>
      <c r="U109" s="151"/>
      <c r="V109" s="151"/>
      <c r="W109" s="151"/>
      <c r="X109" s="151"/>
    </row>
    <row r="110" spans="10:24" ht="18.75" x14ac:dyDescent="0.3">
      <c r="J110" s="151"/>
      <c r="K110" s="151"/>
      <c r="L110" s="151"/>
      <c r="M110" s="151"/>
      <c r="N110" s="151"/>
      <c r="O110" s="151"/>
      <c r="P110" s="151"/>
      <c r="Q110" s="151"/>
      <c r="R110" s="151"/>
      <c r="S110" s="151"/>
      <c r="T110" s="151"/>
      <c r="U110" s="151"/>
      <c r="V110" s="151"/>
      <c r="W110" s="151"/>
      <c r="X110" s="151"/>
    </row>
    <row r="111" spans="10:24" ht="18.75" x14ac:dyDescent="0.3">
      <c r="J111" s="151"/>
      <c r="K111" s="151"/>
      <c r="L111" s="151"/>
      <c r="M111" s="151"/>
      <c r="N111" s="151"/>
      <c r="O111" s="151"/>
      <c r="P111" s="151"/>
      <c r="Q111" s="151"/>
      <c r="R111" s="151"/>
      <c r="S111" s="151"/>
      <c r="T111" s="151"/>
      <c r="U111" s="151"/>
      <c r="V111" s="151"/>
      <c r="W111" s="151"/>
      <c r="X111" s="151"/>
    </row>
    <row r="112" spans="10:24" ht="18.75" x14ac:dyDescent="0.3">
      <c r="J112" s="151"/>
      <c r="K112" s="151"/>
      <c r="L112" s="151"/>
      <c r="M112" s="151"/>
      <c r="N112" s="151"/>
      <c r="O112" s="151"/>
      <c r="P112" s="151"/>
      <c r="Q112" s="151"/>
      <c r="R112" s="151"/>
      <c r="S112" s="151"/>
      <c r="T112" s="151"/>
      <c r="U112" s="151"/>
      <c r="V112" s="151"/>
      <c r="W112" s="151"/>
      <c r="X112" s="151"/>
    </row>
    <row r="113" spans="10:24" ht="18.75" x14ac:dyDescent="0.3">
      <c r="J113" s="151"/>
      <c r="K113" s="151"/>
      <c r="L113" s="151"/>
      <c r="M113" s="151"/>
      <c r="N113" s="151"/>
      <c r="O113" s="151"/>
      <c r="P113" s="151"/>
      <c r="Q113" s="151"/>
      <c r="R113" s="151"/>
      <c r="S113" s="151"/>
      <c r="T113" s="151"/>
      <c r="U113" s="151"/>
      <c r="V113" s="151"/>
      <c r="W113" s="151"/>
      <c r="X113" s="151"/>
    </row>
    <row r="114" spans="10:24" ht="18.75" x14ac:dyDescent="0.3">
      <c r="J114" s="151"/>
      <c r="K114" s="151"/>
      <c r="L114" s="151"/>
      <c r="M114" s="151"/>
      <c r="N114" s="151"/>
      <c r="O114" s="151"/>
      <c r="P114" s="151"/>
      <c r="Q114" s="151"/>
      <c r="R114" s="151"/>
      <c r="S114" s="151"/>
      <c r="T114" s="151"/>
      <c r="U114" s="151"/>
      <c r="V114" s="151"/>
      <c r="W114" s="151"/>
      <c r="X114" s="151"/>
    </row>
    <row r="115" spans="10:24" ht="18.75" x14ac:dyDescent="0.3">
      <c r="J115" s="151"/>
      <c r="K115" s="151"/>
      <c r="L115" s="151"/>
      <c r="M115" s="151"/>
      <c r="N115" s="151"/>
      <c r="O115" s="151"/>
      <c r="P115" s="151"/>
      <c r="Q115" s="151"/>
      <c r="R115" s="151"/>
      <c r="S115" s="151"/>
      <c r="T115" s="151"/>
      <c r="U115" s="151"/>
      <c r="V115" s="151"/>
      <c r="W115" s="151"/>
      <c r="X115" s="151"/>
    </row>
    <row r="116" spans="10:24" ht="18.75" x14ac:dyDescent="0.3">
      <c r="J116" s="151"/>
      <c r="K116" s="151"/>
      <c r="L116" s="151"/>
      <c r="M116" s="151"/>
      <c r="N116" s="151"/>
      <c r="O116" s="151"/>
      <c r="P116" s="151"/>
      <c r="Q116" s="151"/>
      <c r="R116" s="151"/>
      <c r="S116" s="151"/>
      <c r="T116" s="151"/>
      <c r="U116" s="151"/>
      <c r="V116" s="151"/>
      <c r="W116" s="151"/>
      <c r="X116" s="151"/>
    </row>
    <row r="117" spans="10:24" ht="18.75" x14ac:dyDescent="0.3">
      <c r="J117" s="151"/>
      <c r="K117" s="151"/>
      <c r="L117" s="151"/>
      <c r="M117" s="151"/>
      <c r="N117" s="151"/>
      <c r="O117" s="151"/>
      <c r="P117" s="151"/>
      <c r="Q117" s="151"/>
      <c r="R117" s="151"/>
      <c r="S117" s="151"/>
      <c r="T117" s="151"/>
      <c r="U117" s="151"/>
      <c r="V117" s="151"/>
      <c r="W117" s="151"/>
      <c r="X117" s="151"/>
    </row>
    <row r="118" spans="10:24" ht="18.75" x14ac:dyDescent="0.3">
      <c r="J118" s="151"/>
      <c r="K118" s="151"/>
      <c r="L118" s="151"/>
      <c r="M118" s="151"/>
      <c r="N118" s="151"/>
      <c r="O118" s="151"/>
      <c r="P118" s="151"/>
      <c r="Q118" s="151"/>
      <c r="R118" s="151"/>
      <c r="S118" s="151"/>
      <c r="T118" s="151"/>
      <c r="U118" s="151"/>
      <c r="V118" s="151"/>
      <c r="W118" s="151"/>
      <c r="X118" s="151"/>
    </row>
    <row r="119" spans="10:24" ht="18.75" x14ac:dyDescent="0.3">
      <c r="J119" s="151"/>
      <c r="K119" s="151"/>
      <c r="L119" s="151"/>
      <c r="M119" s="151"/>
      <c r="N119" s="151"/>
      <c r="O119" s="151"/>
      <c r="P119" s="151"/>
      <c r="Q119" s="151"/>
      <c r="R119" s="151"/>
      <c r="S119" s="151"/>
      <c r="T119" s="151"/>
      <c r="U119" s="151"/>
      <c r="V119" s="151"/>
      <c r="W119" s="151"/>
      <c r="X119" s="151"/>
    </row>
    <row r="120" spans="10:24" ht="18.75" x14ac:dyDescent="0.3">
      <c r="J120" s="151"/>
      <c r="K120" s="151"/>
      <c r="L120" s="151"/>
      <c r="M120" s="151"/>
      <c r="N120" s="151"/>
      <c r="O120" s="151"/>
      <c r="P120" s="151"/>
      <c r="Q120" s="151"/>
      <c r="R120" s="151"/>
      <c r="S120" s="151"/>
      <c r="T120" s="151"/>
      <c r="U120" s="151"/>
      <c r="V120" s="151"/>
      <c r="W120" s="151"/>
      <c r="X120" s="151"/>
    </row>
    <row r="121" spans="10:24" ht="18.75" x14ac:dyDescent="0.3">
      <c r="J121" s="151"/>
      <c r="K121" s="151"/>
      <c r="L121" s="151"/>
      <c r="M121" s="151"/>
      <c r="N121" s="151"/>
      <c r="O121" s="151"/>
      <c r="P121" s="151"/>
      <c r="Q121" s="151"/>
      <c r="R121" s="151"/>
      <c r="S121" s="151"/>
      <c r="T121" s="151"/>
      <c r="U121" s="151"/>
      <c r="V121" s="151"/>
      <c r="W121" s="151"/>
      <c r="X121" s="151"/>
    </row>
    <row r="122" spans="10:24" ht="18.75" x14ac:dyDescent="0.3">
      <c r="J122" s="151"/>
      <c r="K122" s="151"/>
      <c r="L122" s="151"/>
      <c r="M122" s="151"/>
      <c r="N122" s="151"/>
      <c r="O122" s="151"/>
      <c r="P122" s="151"/>
      <c r="Q122" s="151"/>
      <c r="R122" s="151"/>
      <c r="S122" s="151"/>
      <c r="T122" s="151"/>
      <c r="U122" s="151"/>
      <c r="V122" s="151"/>
      <c r="W122" s="151"/>
      <c r="X122" s="151"/>
    </row>
    <row r="123" spans="10:24" ht="18.75" x14ac:dyDescent="0.3">
      <c r="J123" s="151"/>
      <c r="K123" s="151"/>
      <c r="L123" s="151"/>
      <c r="M123" s="151"/>
      <c r="N123" s="151"/>
      <c r="O123" s="151"/>
      <c r="P123" s="151"/>
      <c r="Q123" s="151"/>
      <c r="R123" s="151"/>
      <c r="S123" s="151"/>
      <c r="T123" s="151"/>
      <c r="U123" s="151"/>
      <c r="V123" s="151"/>
      <c r="W123" s="151"/>
      <c r="X123" s="151"/>
    </row>
    <row r="124" spans="10:24" ht="18.75" x14ac:dyDescent="0.3">
      <c r="J124" s="151"/>
      <c r="K124" s="151"/>
      <c r="L124" s="151"/>
      <c r="M124" s="151"/>
      <c r="N124" s="151"/>
      <c r="O124" s="151"/>
      <c r="P124" s="151"/>
      <c r="Q124" s="151"/>
      <c r="R124" s="151"/>
      <c r="S124" s="151"/>
      <c r="T124" s="151"/>
      <c r="U124" s="151"/>
      <c r="V124" s="151"/>
      <c r="W124" s="151"/>
      <c r="X124" s="151"/>
    </row>
    <row r="125" spans="10:24" ht="18.75" x14ac:dyDescent="0.3">
      <c r="J125" s="151"/>
      <c r="K125" s="151"/>
      <c r="L125" s="151"/>
      <c r="M125" s="151"/>
      <c r="N125" s="151"/>
      <c r="O125" s="151"/>
      <c r="P125" s="151"/>
      <c r="Q125" s="151"/>
      <c r="R125" s="151"/>
      <c r="S125" s="151"/>
      <c r="T125" s="151"/>
      <c r="U125" s="151"/>
      <c r="V125" s="151"/>
      <c r="W125" s="151"/>
      <c r="X125" s="151"/>
    </row>
    <row r="126" spans="10:24" ht="18.75" x14ac:dyDescent="0.3">
      <c r="J126" s="151"/>
      <c r="K126" s="151"/>
      <c r="L126" s="151"/>
      <c r="M126" s="151"/>
      <c r="N126" s="151"/>
      <c r="O126" s="151"/>
      <c r="P126" s="151"/>
      <c r="Q126" s="151"/>
      <c r="R126" s="151"/>
      <c r="S126" s="151"/>
      <c r="T126" s="151"/>
      <c r="U126" s="151"/>
      <c r="V126" s="151"/>
      <c r="W126" s="151"/>
      <c r="X126" s="151"/>
    </row>
    <row r="127" spans="10:24" ht="18.75" x14ac:dyDescent="0.3">
      <c r="J127" s="151"/>
      <c r="K127" s="151"/>
      <c r="L127" s="151"/>
      <c r="M127" s="151"/>
      <c r="N127" s="151"/>
      <c r="O127" s="151"/>
      <c r="P127" s="151"/>
      <c r="Q127" s="151"/>
      <c r="R127" s="151"/>
      <c r="S127" s="151"/>
      <c r="T127" s="151"/>
      <c r="U127" s="151"/>
      <c r="V127" s="151"/>
      <c r="W127" s="151"/>
      <c r="X127" s="151"/>
    </row>
    <row r="128" spans="10:24" ht="18.75" x14ac:dyDescent="0.3">
      <c r="J128" s="151"/>
      <c r="K128" s="151"/>
      <c r="L128" s="151"/>
      <c r="M128" s="151"/>
      <c r="N128" s="151"/>
      <c r="O128" s="151"/>
      <c r="P128" s="151"/>
      <c r="Q128" s="151"/>
      <c r="R128" s="151"/>
      <c r="S128" s="151"/>
      <c r="T128" s="151"/>
      <c r="U128" s="151"/>
      <c r="V128" s="151"/>
      <c r="W128" s="151"/>
      <c r="X128" s="151"/>
    </row>
    <row r="129" spans="10:24" ht="18.75" x14ac:dyDescent="0.3">
      <c r="J129" s="151"/>
      <c r="K129" s="151"/>
      <c r="L129" s="151"/>
      <c r="M129" s="151"/>
      <c r="N129" s="151"/>
      <c r="O129" s="151"/>
      <c r="P129" s="151"/>
      <c r="Q129" s="151"/>
      <c r="R129" s="151"/>
      <c r="S129" s="151"/>
      <c r="T129" s="151"/>
      <c r="U129" s="151"/>
      <c r="V129" s="151"/>
      <c r="W129" s="151"/>
      <c r="X129" s="151"/>
    </row>
    <row r="130" spans="10:24" ht="18.75" x14ac:dyDescent="0.3">
      <c r="J130" s="151"/>
      <c r="K130" s="151"/>
      <c r="L130" s="151"/>
      <c r="M130" s="151"/>
      <c r="N130" s="151"/>
      <c r="O130" s="151"/>
      <c r="P130" s="151"/>
      <c r="Q130" s="151"/>
      <c r="R130" s="151"/>
      <c r="S130" s="151"/>
      <c r="T130" s="151"/>
      <c r="U130" s="151"/>
      <c r="V130" s="151"/>
      <c r="W130" s="151"/>
      <c r="X130" s="151"/>
    </row>
    <row r="131" spans="10:24" ht="18.75" x14ac:dyDescent="0.3">
      <c r="J131" s="151"/>
      <c r="K131" s="151"/>
      <c r="L131" s="151"/>
      <c r="M131" s="151"/>
      <c r="N131" s="151"/>
      <c r="O131" s="151"/>
      <c r="P131" s="151"/>
      <c r="Q131" s="151"/>
      <c r="R131" s="151"/>
      <c r="S131" s="151"/>
      <c r="T131" s="151"/>
      <c r="U131" s="151"/>
      <c r="V131" s="151"/>
      <c r="W131" s="151"/>
      <c r="X131" s="151"/>
    </row>
    <row r="132" spans="10:24" ht="18.75" x14ac:dyDescent="0.3">
      <c r="J132" s="151"/>
      <c r="K132" s="151"/>
      <c r="L132" s="151"/>
      <c r="M132" s="151"/>
      <c r="N132" s="151"/>
      <c r="O132" s="151"/>
      <c r="P132" s="151"/>
      <c r="Q132" s="151"/>
      <c r="R132" s="151"/>
      <c r="S132" s="151"/>
      <c r="T132" s="151"/>
      <c r="U132" s="151"/>
      <c r="V132" s="151"/>
      <c r="W132" s="151"/>
      <c r="X132" s="151"/>
    </row>
    <row r="133" spans="10:24" ht="18.75" x14ac:dyDescent="0.3">
      <c r="J133" s="151"/>
      <c r="K133" s="151"/>
      <c r="L133" s="151"/>
      <c r="M133" s="151"/>
      <c r="N133" s="151"/>
      <c r="O133" s="151"/>
      <c r="P133" s="151"/>
      <c r="Q133" s="151"/>
      <c r="R133" s="151"/>
      <c r="S133" s="151"/>
      <c r="T133" s="151"/>
      <c r="U133" s="151"/>
      <c r="V133" s="151"/>
      <c r="W133" s="151"/>
      <c r="X133" s="151"/>
    </row>
    <row r="134" spans="10:24" ht="18.75" x14ac:dyDescent="0.3">
      <c r="J134" s="151"/>
      <c r="K134" s="151"/>
      <c r="L134" s="151"/>
      <c r="M134" s="151"/>
      <c r="N134" s="151"/>
      <c r="O134" s="151"/>
      <c r="P134" s="151"/>
      <c r="Q134" s="151"/>
      <c r="R134" s="151"/>
      <c r="S134" s="151"/>
      <c r="T134" s="151"/>
      <c r="U134" s="151"/>
      <c r="V134" s="151"/>
      <c r="W134" s="151"/>
      <c r="X134" s="151"/>
    </row>
    <row r="135" spans="10:24" ht="18.75" x14ac:dyDescent="0.3">
      <c r="J135" s="151"/>
      <c r="K135" s="151"/>
      <c r="L135" s="151"/>
      <c r="M135" s="151"/>
      <c r="N135" s="151"/>
      <c r="O135" s="151"/>
      <c r="P135" s="151"/>
      <c r="Q135" s="151"/>
      <c r="R135" s="151"/>
      <c r="S135" s="151"/>
      <c r="T135" s="151"/>
      <c r="U135" s="151"/>
      <c r="V135" s="151"/>
      <c r="W135" s="151"/>
      <c r="X135" s="151"/>
    </row>
    <row r="136" spans="10:24" ht="18.75" x14ac:dyDescent="0.3">
      <c r="J136" s="151"/>
      <c r="K136" s="151"/>
      <c r="L136" s="151"/>
      <c r="M136" s="151"/>
      <c r="N136" s="151"/>
      <c r="O136" s="151"/>
      <c r="P136" s="151"/>
      <c r="Q136" s="151"/>
      <c r="R136" s="151"/>
      <c r="S136" s="151"/>
      <c r="T136" s="151"/>
      <c r="U136" s="151"/>
      <c r="V136" s="151"/>
      <c r="W136" s="151"/>
      <c r="X136" s="151"/>
    </row>
    <row r="137" spans="10:24" ht="18.75" x14ac:dyDescent="0.3">
      <c r="J137" s="151"/>
      <c r="K137" s="151"/>
      <c r="L137" s="151"/>
      <c r="M137" s="151"/>
      <c r="N137" s="151"/>
      <c r="O137" s="151"/>
      <c r="P137" s="151"/>
      <c r="Q137" s="151"/>
      <c r="R137" s="151"/>
      <c r="S137" s="151"/>
      <c r="T137" s="151"/>
      <c r="U137" s="151"/>
      <c r="V137" s="151"/>
      <c r="W137" s="151"/>
      <c r="X137" s="151"/>
    </row>
    <row r="138" spans="10:24" ht="18.75" x14ac:dyDescent="0.3">
      <c r="J138" s="151"/>
      <c r="K138" s="151"/>
      <c r="L138" s="151"/>
      <c r="M138" s="151"/>
      <c r="N138" s="151"/>
      <c r="O138" s="151"/>
      <c r="P138" s="151"/>
      <c r="Q138" s="151"/>
      <c r="R138" s="151"/>
      <c r="S138" s="151"/>
      <c r="T138" s="151"/>
      <c r="U138" s="151"/>
      <c r="V138" s="151"/>
      <c r="W138" s="151"/>
      <c r="X138" s="151"/>
    </row>
    <row r="139" spans="10:24" ht="18.75" x14ac:dyDescent="0.3">
      <c r="J139" s="151"/>
      <c r="K139" s="151"/>
      <c r="L139" s="151"/>
      <c r="M139" s="151"/>
      <c r="N139" s="151"/>
      <c r="O139" s="151"/>
      <c r="P139" s="151"/>
      <c r="Q139" s="151"/>
      <c r="R139" s="151"/>
      <c r="S139" s="151"/>
      <c r="T139" s="151"/>
      <c r="U139" s="151"/>
      <c r="V139" s="151"/>
      <c r="W139" s="151"/>
      <c r="X139" s="151"/>
    </row>
    <row r="140" spans="10:24" ht="18.75" x14ac:dyDescent="0.3">
      <c r="J140" s="151"/>
      <c r="K140" s="151"/>
      <c r="L140" s="151"/>
      <c r="M140" s="151"/>
      <c r="N140" s="151"/>
      <c r="O140" s="151"/>
      <c r="P140" s="151"/>
      <c r="Q140" s="151"/>
      <c r="R140" s="151"/>
      <c r="S140" s="151"/>
      <c r="T140" s="151"/>
      <c r="U140" s="151"/>
      <c r="V140" s="151"/>
      <c r="W140" s="151"/>
      <c r="X140" s="151"/>
    </row>
    <row r="141" spans="10:24" ht="18.75" x14ac:dyDescent="0.3">
      <c r="J141" s="151"/>
      <c r="K141" s="151"/>
      <c r="L141" s="151"/>
      <c r="M141" s="151"/>
      <c r="N141" s="151"/>
      <c r="O141" s="151"/>
      <c r="P141" s="151"/>
      <c r="Q141" s="151"/>
      <c r="R141" s="151"/>
      <c r="S141" s="151"/>
      <c r="T141" s="151"/>
      <c r="U141" s="151"/>
      <c r="V141" s="151"/>
      <c r="W141" s="151"/>
      <c r="X141" s="151"/>
    </row>
    <row r="142" spans="10:24" ht="18.75" x14ac:dyDescent="0.3">
      <c r="J142" s="151"/>
      <c r="K142" s="151"/>
      <c r="L142" s="151"/>
      <c r="M142" s="151"/>
      <c r="N142" s="151"/>
      <c r="O142" s="151"/>
      <c r="P142" s="151"/>
      <c r="Q142" s="151"/>
      <c r="R142" s="151"/>
      <c r="S142" s="151"/>
      <c r="T142" s="151"/>
      <c r="U142" s="151"/>
      <c r="V142" s="151"/>
      <c r="W142" s="151"/>
      <c r="X142" s="151"/>
    </row>
    <row r="143" spans="10:24" ht="18.75" x14ac:dyDescent="0.3">
      <c r="J143" s="151"/>
      <c r="K143" s="151"/>
      <c r="L143" s="151"/>
      <c r="M143" s="151"/>
      <c r="N143" s="151"/>
      <c r="O143" s="151"/>
      <c r="P143" s="151"/>
      <c r="Q143" s="151"/>
      <c r="R143" s="151"/>
      <c r="S143" s="151"/>
      <c r="T143" s="151"/>
      <c r="U143" s="151"/>
      <c r="V143" s="151"/>
      <c r="W143" s="151"/>
      <c r="X143" s="151"/>
    </row>
    <row r="144" spans="10:24" ht="18.75" x14ac:dyDescent="0.3">
      <c r="J144" s="151"/>
      <c r="K144" s="151"/>
      <c r="L144" s="151"/>
      <c r="M144" s="151"/>
      <c r="N144" s="151"/>
      <c r="O144" s="151"/>
      <c r="P144" s="151"/>
      <c r="Q144" s="151"/>
      <c r="R144" s="151"/>
      <c r="S144" s="151"/>
      <c r="T144" s="151"/>
      <c r="U144" s="151"/>
      <c r="V144" s="151"/>
      <c r="W144" s="151"/>
      <c r="X144" s="151"/>
    </row>
    <row r="145" spans="10:24" ht="18.75" x14ac:dyDescent="0.3">
      <c r="J145" s="151"/>
      <c r="K145" s="151"/>
      <c r="L145" s="151"/>
      <c r="M145" s="151"/>
      <c r="N145" s="151"/>
      <c r="O145" s="151"/>
      <c r="P145" s="151"/>
      <c r="Q145" s="151"/>
      <c r="R145" s="151"/>
      <c r="S145" s="151"/>
      <c r="T145" s="151"/>
      <c r="U145" s="151"/>
      <c r="V145" s="151"/>
      <c r="W145" s="151"/>
      <c r="X145" s="151"/>
    </row>
    <row r="146" spans="10:24" ht="18.75" x14ac:dyDescent="0.3">
      <c r="J146" s="151"/>
      <c r="K146" s="151"/>
      <c r="L146" s="151"/>
      <c r="M146" s="151"/>
      <c r="N146" s="151"/>
      <c r="O146" s="151"/>
      <c r="P146" s="151"/>
      <c r="Q146" s="151"/>
      <c r="R146" s="151"/>
      <c r="S146" s="151"/>
      <c r="T146" s="151"/>
      <c r="U146" s="151"/>
      <c r="V146" s="151"/>
      <c r="W146" s="151"/>
      <c r="X146" s="151"/>
    </row>
    <row r="147" spans="10:24" ht="18.75" x14ac:dyDescent="0.3">
      <c r="J147" s="151"/>
      <c r="K147" s="151"/>
      <c r="L147" s="151"/>
      <c r="M147" s="151"/>
      <c r="N147" s="151"/>
      <c r="O147" s="151"/>
      <c r="P147" s="151"/>
      <c r="Q147" s="151"/>
      <c r="R147" s="151"/>
      <c r="S147" s="151"/>
      <c r="T147" s="151"/>
      <c r="U147" s="151"/>
      <c r="V147" s="151"/>
      <c r="W147" s="151"/>
      <c r="X147" s="151"/>
    </row>
    <row r="148" spans="10:24" ht="18.75" x14ac:dyDescent="0.3">
      <c r="J148" s="151"/>
      <c r="K148" s="151"/>
      <c r="L148" s="151"/>
      <c r="M148" s="151"/>
      <c r="N148" s="151"/>
      <c r="O148" s="151"/>
      <c r="P148" s="151"/>
      <c r="Q148" s="151"/>
      <c r="R148" s="151"/>
      <c r="S148" s="151"/>
      <c r="T148" s="151"/>
      <c r="U148" s="151"/>
      <c r="V148" s="151"/>
      <c r="W148" s="151"/>
      <c r="X148" s="151"/>
    </row>
    <row r="149" spans="10:24" ht="18.75" x14ac:dyDescent="0.3">
      <c r="J149" s="151"/>
      <c r="K149" s="151"/>
      <c r="L149" s="151"/>
      <c r="M149" s="151"/>
      <c r="N149" s="151"/>
      <c r="O149" s="151"/>
      <c r="P149" s="151"/>
      <c r="Q149" s="151"/>
      <c r="R149" s="151"/>
      <c r="S149" s="151"/>
      <c r="T149" s="151"/>
      <c r="U149" s="151"/>
      <c r="V149" s="151"/>
      <c r="W149" s="151"/>
      <c r="X149" s="151"/>
    </row>
  </sheetData>
  <sheetProtection password="D13B" sheet="1" objects="1" scenarios="1" selectLockedCells="1"/>
  <mergeCells count="4">
    <mergeCell ref="H6:I6"/>
    <mergeCell ref="H7:I7"/>
    <mergeCell ref="H8:I8"/>
    <mergeCell ref="B10:K10"/>
  </mergeCells>
  <phoneticPr fontId="2" type="noConversion"/>
  <printOptions horizontalCentered="1" verticalCentered="1"/>
  <pageMargins left="0.25" right="0.25" top="0.75" bottom="0.75" header="0.3" footer="0.3"/>
  <pageSetup scale="75" orientation="portrait" r:id="rId1"/>
  <headerFooter alignWithMargins="0">
    <oddHeader>&amp;R&amp;"Times New Roman,Regular"Page 19.&amp;P</oddHeader>
    <oddFooter>&amp;C&amp;F  \  &amp;A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7" tint="0.39997558519241921"/>
  </sheetPr>
  <dimension ref="A1:V50"/>
  <sheetViews>
    <sheetView topLeftCell="A7" workbookViewId="0">
      <selection activeCell="G13" sqref="G13:G35"/>
    </sheetView>
  </sheetViews>
  <sheetFormatPr defaultRowHeight="12.75" x14ac:dyDescent="0.2"/>
  <cols>
    <col min="1" max="1" width="7" style="70" customWidth="1"/>
    <col min="2" max="2" width="14.5703125" style="70" customWidth="1"/>
    <col min="3" max="3" width="14.28515625" style="70" customWidth="1"/>
    <col min="4" max="4" width="7.28515625" style="70" customWidth="1"/>
    <col min="5" max="5" width="14.28515625" style="70" customWidth="1"/>
    <col min="6" max="6" width="13.28515625" style="70" customWidth="1"/>
    <col min="7" max="7" width="13.140625" style="70" customWidth="1"/>
    <col min="8" max="8" width="15.28515625" style="70" customWidth="1"/>
    <col min="9" max="9" width="7.140625" style="70" customWidth="1"/>
    <col min="10" max="10" width="14.140625" style="70" customWidth="1"/>
    <col min="11" max="11" width="13.85546875" style="70" customWidth="1"/>
    <col min="12" max="16384" width="9.140625" style="70"/>
  </cols>
  <sheetData>
    <row r="1" spans="1:22" ht="18.75" x14ac:dyDescent="0.3">
      <c r="A1" s="50" t="s">
        <v>1036</v>
      </c>
      <c r="B1" s="151"/>
      <c r="C1" s="151"/>
      <c r="D1" s="151"/>
      <c r="E1" s="151"/>
      <c r="F1" s="151"/>
      <c r="G1" s="151"/>
      <c r="H1" s="151"/>
      <c r="I1" s="83" t="s">
        <v>356</v>
      </c>
      <c r="J1" s="96"/>
      <c r="K1" s="96"/>
      <c r="L1" s="96"/>
      <c r="M1" s="96"/>
      <c r="N1" s="96"/>
      <c r="O1" s="96"/>
      <c r="P1" s="96"/>
      <c r="Q1" s="96"/>
      <c r="R1" s="96"/>
      <c r="S1" s="96"/>
      <c r="T1" s="96"/>
      <c r="U1" s="96"/>
    </row>
    <row r="2" spans="1:22" ht="18.75" x14ac:dyDescent="0.3">
      <c r="A2" s="50" t="s">
        <v>805</v>
      </c>
      <c r="B2" s="151"/>
      <c r="C2" s="151"/>
      <c r="D2" s="151"/>
      <c r="E2" s="151"/>
      <c r="F2" s="151"/>
      <c r="G2" s="151"/>
      <c r="H2" s="151"/>
      <c r="I2" s="96"/>
      <c r="J2" s="96"/>
      <c r="K2" s="96"/>
      <c r="L2" s="96"/>
      <c r="M2" s="96"/>
      <c r="N2" s="96"/>
      <c r="O2" s="96"/>
      <c r="P2" s="96"/>
      <c r="Q2" s="96"/>
      <c r="R2" s="96"/>
      <c r="S2" s="96"/>
      <c r="T2" s="96"/>
      <c r="U2" s="96"/>
    </row>
    <row r="3" spans="1:22" ht="18.75" x14ac:dyDescent="0.3">
      <c r="A3" s="50" t="s">
        <v>301</v>
      </c>
      <c r="B3" s="151"/>
      <c r="C3" s="151"/>
      <c r="D3" s="151"/>
      <c r="E3" s="151"/>
      <c r="F3" s="151"/>
      <c r="G3" s="151"/>
      <c r="H3" s="151"/>
      <c r="I3" s="96"/>
      <c r="J3" s="96"/>
      <c r="K3" s="96"/>
      <c r="L3" s="96"/>
      <c r="M3" s="96"/>
      <c r="N3" s="96"/>
      <c r="O3" s="96"/>
      <c r="P3" s="96"/>
      <c r="Q3" s="96"/>
      <c r="R3" s="96"/>
      <c r="S3" s="96"/>
      <c r="T3" s="96"/>
      <c r="U3" s="96"/>
    </row>
    <row r="4" spans="1:22" ht="18.75" x14ac:dyDescent="0.3">
      <c r="A4" s="50" t="s">
        <v>988</v>
      </c>
      <c r="B4" s="151"/>
      <c r="C4" s="151"/>
      <c r="D4" s="151"/>
      <c r="E4" s="151"/>
      <c r="F4" s="151"/>
      <c r="G4" s="151"/>
      <c r="H4" s="151"/>
      <c r="I4" s="96"/>
      <c r="J4" s="96"/>
      <c r="K4" s="96"/>
      <c r="L4" s="96"/>
      <c r="M4" s="96"/>
      <c r="N4" s="96"/>
      <c r="O4" s="96"/>
      <c r="P4" s="96"/>
      <c r="Q4" s="96"/>
      <c r="R4" s="96"/>
      <c r="S4" s="96"/>
      <c r="T4" s="96"/>
      <c r="U4" s="96"/>
    </row>
    <row r="5" spans="1:22" ht="6" customHeight="1" x14ac:dyDescent="0.3">
      <c r="A5" s="50"/>
      <c r="B5" s="151"/>
      <c r="C5" s="151"/>
      <c r="D5" s="151"/>
      <c r="E5" s="151"/>
      <c r="F5" s="151"/>
      <c r="G5" s="151"/>
      <c r="H5" s="151"/>
      <c r="I5" s="96"/>
      <c r="J5" s="96"/>
      <c r="K5" s="96"/>
      <c r="L5" s="96"/>
      <c r="M5" s="96"/>
      <c r="N5" s="96"/>
      <c r="O5" s="96"/>
      <c r="P5" s="96"/>
      <c r="Q5" s="96"/>
      <c r="R5" s="96"/>
      <c r="S5" s="96"/>
      <c r="T5" s="96"/>
      <c r="U5" s="96"/>
    </row>
    <row r="6" spans="1:22" ht="30.75" customHeight="1" thickBot="1" x14ac:dyDescent="0.35">
      <c r="A6" s="96"/>
      <c r="B6" s="96"/>
      <c r="C6" s="96"/>
      <c r="D6" s="96"/>
      <c r="E6" s="96"/>
      <c r="F6" s="151"/>
      <c r="G6" s="98" t="s">
        <v>221</v>
      </c>
      <c r="H6" s="794">
        <f>'1 Provider Data'!$B$5</f>
        <v>0</v>
      </c>
      <c r="I6" s="794"/>
      <c r="J6" s="96"/>
      <c r="K6" s="96"/>
      <c r="L6" s="96"/>
      <c r="M6" s="96"/>
      <c r="N6" s="96"/>
      <c r="O6" s="96"/>
      <c r="P6" s="96"/>
      <c r="Q6" s="96"/>
      <c r="R6" s="96"/>
      <c r="S6" s="96"/>
      <c r="T6" s="96"/>
      <c r="U6" s="96"/>
    </row>
    <row r="7" spans="1:22" ht="18.75" x14ac:dyDescent="0.3">
      <c r="A7" s="694" t="str">
        <f>'5  Position Codes &amp;Titles'!B19</f>
        <v>Audiologists,  licensed</v>
      </c>
      <c r="B7" s="695"/>
      <c r="C7" s="695"/>
      <c r="D7" s="695"/>
      <c r="E7" s="696"/>
      <c r="F7" s="151"/>
      <c r="G7" s="98" t="s">
        <v>1034</v>
      </c>
      <c r="H7" s="887">
        <f>+'1 Provider Data'!$B$12</f>
        <v>0</v>
      </c>
      <c r="I7" s="887"/>
      <c r="J7" s="96"/>
      <c r="K7" s="96"/>
      <c r="L7" s="96"/>
      <c r="M7" s="96"/>
      <c r="N7" s="96"/>
      <c r="O7" s="96"/>
      <c r="P7" s="96"/>
      <c r="Q7" s="96"/>
      <c r="R7" s="96"/>
      <c r="S7" s="96"/>
      <c r="T7" s="96"/>
      <c r="U7" s="96"/>
    </row>
    <row r="8" spans="1:22" ht="19.5" thickBot="1" x14ac:dyDescent="0.35">
      <c r="A8" s="697"/>
      <c r="B8" s="698"/>
      <c r="C8" s="698"/>
      <c r="D8" s="698"/>
      <c r="E8" s="699"/>
      <c r="F8" s="151"/>
      <c r="G8" s="98" t="s">
        <v>222</v>
      </c>
      <c r="H8" s="798">
        <f>'1 Provider Data'!$B$7</f>
        <v>41455</v>
      </c>
      <c r="I8" s="798"/>
      <c r="J8" s="96"/>
      <c r="K8" s="96"/>
      <c r="L8" s="96"/>
      <c r="M8" s="96"/>
      <c r="N8" s="96"/>
      <c r="O8" s="96"/>
      <c r="P8" s="96"/>
      <c r="Q8" s="96"/>
      <c r="R8" s="96"/>
      <c r="S8" s="96"/>
      <c r="T8" s="96"/>
      <c r="U8" s="96"/>
    </row>
    <row r="9" spans="1:22" ht="12.75" customHeight="1" thickBot="1" x14ac:dyDescent="0.25">
      <c r="A9" s="96"/>
      <c r="B9" s="96"/>
      <c r="C9" s="96"/>
      <c r="D9" s="96"/>
      <c r="E9" s="96"/>
      <c r="F9" s="152"/>
      <c r="G9" s="152"/>
      <c r="H9" s="153"/>
      <c r="I9" s="96"/>
      <c r="J9" s="96"/>
      <c r="K9" s="96"/>
      <c r="L9" s="96"/>
      <c r="M9" s="96"/>
      <c r="N9" s="96"/>
      <c r="O9" s="96"/>
      <c r="P9" s="96"/>
      <c r="Q9" s="96"/>
      <c r="R9" s="96"/>
      <c r="S9" s="96"/>
      <c r="T9" s="96"/>
      <c r="U9" s="96"/>
    </row>
    <row r="10" spans="1:22" ht="25.5" customHeight="1" thickBot="1" x14ac:dyDescent="0.25">
      <c r="A10" s="96"/>
      <c r="B10" s="918" t="s">
        <v>12</v>
      </c>
      <c r="C10" s="919"/>
      <c r="D10" s="919"/>
      <c r="E10" s="919"/>
      <c r="F10" s="919"/>
      <c r="G10" s="919"/>
      <c r="H10" s="919"/>
      <c r="I10" s="919"/>
      <c r="J10" s="919"/>
      <c r="K10" s="920"/>
      <c r="L10" s="96"/>
      <c r="M10" s="96"/>
      <c r="N10" s="96"/>
      <c r="O10" s="96"/>
      <c r="P10" s="96"/>
      <c r="Q10" s="96"/>
      <c r="R10" s="96"/>
      <c r="S10" s="96"/>
      <c r="T10" s="96"/>
      <c r="U10" s="96"/>
    </row>
    <row r="11" spans="1:22" ht="18.75" customHeight="1" thickBot="1" x14ac:dyDescent="0.25">
      <c r="A11" s="145" t="s">
        <v>845</v>
      </c>
      <c r="B11" s="145" t="s">
        <v>846</v>
      </c>
      <c r="C11" s="145" t="s">
        <v>847</v>
      </c>
      <c r="D11" s="145" t="s">
        <v>848</v>
      </c>
      <c r="E11" s="238" t="s">
        <v>849</v>
      </c>
      <c r="F11" s="238" t="s">
        <v>844</v>
      </c>
      <c r="G11" s="238" t="s">
        <v>843</v>
      </c>
      <c r="H11" s="238" t="s">
        <v>850</v>
      </c>
      <c r="J11" s="238" t="s">
        <v>851</v>
      </c>
      <c r="K11" s="238" t="s">
        <v>123</v>
      </c>
      <c r="L11" s="96"/>
      <c r="M11" s="96"/>
      <c r="N11" s="96"/>
      <c r="O11" s="96"/>
      <c r="P11" s="96"/>
      <c r="Q11" s="96"/>
      <c r="R11" s="96"/>
      <c r="S11" s="96"/>
      <c r="T11" s="96"/>
      <c r="U11" s="96"/>
    </row>
    <row r="12" spans="1:22" s="157" customFormat="1" ht="89.25" x14ac:dyDescent="0.25">
      <c r="A12" s="347" t="s">
        <v>244</v>
      </c>
      <c r="B12" s="155" t="s">
        <v>997</v>
      </c>
      <c r="C12" s="156" t="s">
        <v>998</v>
      </c>
      <c r="D12" s="156" t="s">
        <v>36</v>
      </c>
      <c r="E12" s="156" t="s">
        <v>242</v>
      </c>
      <c r="F12" s="99" t="s">
        <v>442</v>
      </c>
      <c r="G12" s="156" t="s">
        <v>243</v>
      </c>
      <c r="H12" s="99" t="s">
        <v>300</v>
      </c>
      <c r="I12" s="160" t="s">
        <v>31</v>
      </c>
      <c r="J12" s="99" t="s">
        <v>880</v>
      </c>
      <c r="K12" s="99" t="s">
        <v>881</v>
      </c>
      <c r="L12" s="96"/>
      <c r="M12" s="96"/>
      <c r="N12" s="96"/>
      <c r="O12" s="96"/>
      <c r="P12" s="96"/>
      <c r="Q12" s="96"/>
      <c r="R12" s="96"/>
      <c r="S12" s="96"/>
      <c r="T12" s="96"/>
      <c r="U12" s="96"/>
      <c r="V12" s="70"/>
    </row>
    <row r="13" spans="1:22" x14ac:dyDescent="0.2">
      <c r="A13" s="101" t="s">
        <v>914</v>
      </c>
      <c r="B13" s="692"/>
      <c r="C13" s="692"/>
      <c r="D13" s="101">
        <v>20</v>
      </c>
      <c r="E13" s="718"/>
      <c r="F13" s="700"/>
      <c r="G13" s="708"/>
      <c r="H13" s="700"/>
      <c r="I13" s="236">
        <v>1</v>
      </c>
      <c r="J13" s="700"/>
      <c r="K13" s="700"/>
      <c r="L13" s="96"/>
      <c r="M13" s="96"/>
      <c r="N13" s="96"/>
      <c r="O13" s="96"/>
      <c r="P13" s="96"/>
      <c r="Q13" s="96"/>
      <c r="R13" s="96"/>
      <c r="S13" s="96"/>
      <c r="T13" s="96"/>
      <c r="U13" s="96"/>
    </row>
    <row r="14" spans="1:22" x14ac:dyDescent="0.2">
      <c r="A14" s="101" t="s">
        <v>914</v>
      </c>
      <c r="B14" s="692"/>
      <c r="C14" s="692"/>
      <c r="D14" s="101">
        <v>20</v>
      </c>
      <c r="E14" s="718"/>
      <c r="F14" s="700"/>
      <c r="G14" s="708"/>
      <c r="H14" s="700"/>
      <c r="I14" s="236">
        <f>I13+1</f>
        <v>2</v>
      </c>
      <c r="J14" s="700"/>
      <c r="K14" s="700"/>
      <c r="L14" s="96"/>
      <c r="M14" s="96"/>
      <c r="N14" s="96"/>
      <c r="O14" s="96"/>
      <c r="P14" s="96"/>
      <c r="Q14" s="96"/>
      <c r="R14" s="96"/>
      <c r="S14" s="96"/>
      <c r="T14" s="96"/>
      <c r="U14" s="96"/>
    </row>
    <row r="15" spans="1:22" x14ac:dyDescent="0.2">
      <c r="A15" s="101" t="s">
        <v>914</v>
      </c>
      <c r="B15" s="692"/>
      <c r="C15" s="692"/>
      <c r="D15" s="101">
        <v>20</v>
      </c>
      <c r="E15" s="718"/>
      <c r="F15" s="700"/>
      <c r="G15" s="708"/>
      <c r="H15" s="700"/>
      <c r="I15" s="236">
        <f t="shared" ref="I15:I35" si="0">I14+1</f>
        <v>3</v>
      </c>
      <c r="J15" s="700"/>
      <c r="K15" s="700"/>
      <c r="L15" s="96"/>
      <c r="M15" s="96"/>
      <c r="N15" s="96"/>
      <c r="O15" s="96"/>
      <c r="P15" s="96"/>
      <c r="Q15" s="96"/>
      <c r="R15" s="96"/>
      <c r="S15" s="96"/>
      <c r="T15" s="96"/>
      <c r="U15" s="96"/>
    </row>
    <row r="16" spans="1:22" x14ac:dyDescent="0.2">
      <c r="A16" s="101" t="s">
        <v>914</v>
      </c>
      <c r="B16" s="692"/>
      <c r="C16" s="692"/>
      <c r="D16" s="101">
        <v>20</v>
      </c>
      <c r="E16" s="718"/>
      <c r="F16" s="700"/>
      <c r="G16" s="708"/>
      <c r="H16" s="700"/>
      <c r="I16" s="236">
        <f t="shared" si="0"/>
        <v>4</v>
      </c>
      <c r="J16" s="700"/>
      <c r="K16" s="700"/>
      <c r="L16" s="96"/>
      <c r="M16" s="96"/>
      <c r="N16" s="96"/>
      <c r="O16" s="96"/>
      <c r="P16" s="96"/>
      <c r="Q16" s="96"/>
      <c r="R16" s="96"/>
      <c r="S16" s="96"/>
      <c r="T16" s="96"/>
      <c r="U16" s="96"/>
    </row>
    <row r="17" spans="1:21" x14ac:dyDescent="0.2">
      <c r="A17" s="101" t="s">
        <v>914</v>
      </c>
      <c r="B17" s="692"/>
      <c r="C17" s="692"/>
      <c r="D17" s="101">
        <v>20</v>
      </c>
      <c r="E17" s="718"/>
      <c r="F17" s="700"/>
      <c r="G17" s="708"/>
      <c r="H17" s="700"/>
      <c r="I17" s="236">
        <f t="shared" si="0"/>
        <v>5</v>
      </c>
      <c r="J17" s="700"/>
      <c r="K17" s="700"/>
      <c r="L17" s="96"/>
      <c r="M17" s="96"/>
      <c r="N17" s="96"/>
      <c r="O17" s="96"/>
      <c r="P17" s="96"/>
      <c r="Q17" s="96"/>
      <c r="R17" s="96"/>
      <c r="S17" s="96"/>
      <c r="T17" s="96"/>
      <c r="U17" s="96"/>
    </row>
    <row r="18" spans="1:21" x14ac:dyDescent="0.2">
      <c r="A18" s="101" t="s">
        <v>914</v>
      </c>
      <c r="B18" s="692"/>
      <c r="C18" s="692"/>
      <c r="D18" s="101">
        <v>20</v>
      </c>
      <c r="E18" s="718"/>
      <c r="F18" s="700"/>
      <c r="G18" s="708"/>
      <c r="H18" s="700"/>
      <c r="I18" s="236">
        <f t="shared" si="0"/>
        <v>6</v>
      </c>
      <c r="J18" s="700"/>
      <c r="K18" s="700"/>
      <c r="L18" s="96"/>
      <c r="M18" s="96"/>
      <c r="N18" s="96"/>
      <c r="O18" s="96"/>
      <c r="P18" s="96"/>
      <c r="Q18" s="96"/>
      <c r="R18" s="96"/>
      <c r="S18" s="96"/>
      <c r="T18" s="96"/>
      <c r="U18" s="96"/>
    </row>
    <row r="19" spans="1:21" x14ac:dyDescent="0.2">
      <c r="A19" s="101" t="s">
        <v>914</v>
      </c>
      <c r="B19" s="692"/>
      <c r="C19" s="692"/>
      <c r="D19" s="101">
        <v>20</v>
      </c>
      <c r="E19" s="718"/>
      <c r="F19" s="700"/>
      <c r="G19" s="708"/>
      <c r="H19" s="700"/>
      <c r="I19" s="236">
        <f t="shared" si="0"/>
        <v>7</v>
      </c>
      <c r="J19" s="700"/>
      <c r="K19" s="700"/>
      <c r="L19" s="96"/>
      <c r="M19" s="96"/>
      <c r="N19" s="96"/>
      <c r="O19" s="96"/>
      <c r="P19" s="96"/>
      <c r="Q19" s="96"/>
      <c r="R19" s="96"/>
      <c r="S19" s="96"/>
      <c r="T19" s="96"/>
      <c r="U19" s="96"/>
    </row>
    <row r="20" spans="1:21" x14ac:dyDescent="0.2">
      <c r="A20" s="101" t="s">
        <v>914</v>
      </c>
      <c r="B20" s="692"/>
      <c r="C20" s="692"/>
      <c r="D20" s="101">
        <v>20</v>
      </c>
      <c r="E20" s="718"/>
      <c r="F20" s="700"/>
      <c r="G20" s="708"/>
      <c r="H20" s="700"/>
      <c r="I20" s="236">
        <f t="shared" si="0"/>
        <v>8</v>
      </c>
      <c r="J20" s="700"/>
      <c r="K20" s="700"/>
      <c r="L20" s="96"/>
      <c r="M20" s="96"/>
      <c r="N20" s="96"/>
      <c r="O20" s="96"/>
      <c r="P20" s="96"/>
      <c r="Q20" s="96"/>
      <c r="R20" s="96"/>
      <c r="S20" s="96"/>
      <c r="T20" s="96"/>
      <c r="U20" s="96"/>
    </row>
    <row r="21" spans="1:21" x14ac:dyDescent="0.2">
      <c r="A21" s="101" t="s">
        <v>914</v>
      </c>
      <c r="B21" s="692"/>
      <c r="C21" s="692"/>
      <c r="D21" s="101">
        <v>20</v>
      </c>
      <c r="E21" s="718"/>
      <c r="F21" s="700"/>
      <c r="G21" s="708"/>
      <c r="H21" s="700"/>
      <c r="I21" s="236">
        <f t="shared" si="0"/>
        <v>9</v>
      </c>
      <c r="J21" s="700"/>
      <c r="K21" s="700"/>
      <c r="L21" s="96"/>
      <c r="M21" s="96"/>
      <c r="N21" s="96"/>
      <c r="O21" s="96"/>
      <c r="P21" s="96"/>
      <c r="Q21" s="96"/>
      <c r="R21" s="96"/>
      <c r="S21" s="96"/>
      <c r="T21" s="96"/>
      <c r="U21" s="96"/>
    </row>
    <row r="22" spans="1:21" x14ac:dyDescent="0.2">
      <c r="A22" s="101" t="s">
        <v>914</v>
      </c>
      <c r="B22" s="692"/>
      <c r="C22" s="692"/>
      <c r="D22" s="101">
        <v>20</v>
      </c>
      <c r="E22" s="718"/>
      <c r="F22" s="700"/>
      <c r="G22" s="708"/>
      <c r="H22" s="700"/>
      <c r="I22" s="236">
        <f t="shared" si="0"/>
        <v>10</v>
      </c>
      <c r="J22" s="700"/>
      <c r="K22" s="700"/>
      <c r="L22" s="96"/>
      <c r="M22" s="96"/>
      <c r="N22" s="96"/>
      <c r="O22" s="96"/>
      <c r="P22" s="96"/>
      <c r="Q22" s="96"/>
      <c r="R22" s="96"/>
      <c r="S22" s="96"/>
      <c r="T22" s="96"/>
      <c r="U22" s="96"/>
    </row>
    <row r="23" spans="1:21" x14ac:dyDescent="0.2">
      <c r="A23" s="101" t="s">
        <v>914</v>
      </c>
      <c r="B23" s="692"/>
      <c r="C23" s="692"/>
      <c r="D23" s="101">
        <v>20</v>
      </c>
      <c r="E23" s="718"/>
      <c r="F23" s="700"/>
      <c r="G23" s="708"/>
      <c r="H23" s="700"/>
      <c r="I23" s="236">
        <f t="shared" si="0"/>
        <v>11</v>
      </c>
      <c r="J23" s="700"/>
      <c r="K23" s="700"/>
      <c r="L23" s="96"/>
      <c r="M23" s="96"/>
      <c r="N23" s="96"/>
      <c r="O23" s="96"/>
      <c r="P23" s="96"/>
      <c r="Q23" s="96"/>
      <c r="R23" s="96"/>
      <c r="S23" s="96"/>
      <c r="T23" s="96"/>
      <c r="U23" s="96"/>
    </row>
    <row r="24" spans="1:21" x14ac:dyDescent="0.2">
      <c r="A24" s="101" t="s">
        <v>914</v>
      </c>
      <c r="B24" s="692"/>
      <c r="C24" s="692"/>
      <c r="D24" s="101">
        <v>20</v>
      </c>
      <c r="E24" s="718"/>
      <c r="F24" s="700"/>
      <c r="G24" s="708"/>
      <c r="H24" s="700"/>
      <c r="I24" s="236">
        <f t="shared" si="0"/>
        <v>12</v>
      </c>
      <c r="J24" s="700"/>
      <c r="K24" s="700"/>
      <c r="L24" s="96"/>
      <c r="M24" s="96"/>
      <c r="N24" s="96"/>
      <c r="O24" s="96"/>
      <c r="P24" s="96"/>
      <c r="Q24" s="96"/>
      <c r="R24" s="96"/>
      <c r="S24" s="96"/>
      <c r="T24" s="96"/>
      <c r="U24" s="96"/>
    </row>
    <row r="25" spans="1:21" x14ac:dyDescent="0.2">
      <c r="A25" s="101" t="s">
        <v>914</v>
      </c>
      <c r="B25" s="692"/>
      <c r="C25" s="692"/>
      <c r="D25" s="101">
        <v>20</v>
      </c>
      <c r="E25" s="718"/>
      <c r="F25" s="700"/>
      <c r="G25" s="708"/>
      <c r="H25" s="700"/>
      <c r="I25" s="236">
        <f t="shared" si="0"/>
        <v>13</v>
      </c>
      <c r="J25" s="700"/>
      <c r="K25" s="700"/>
      <c r="L25" s="96"/>
      <c r="M25" s="96"/>
      <c r="N25" s="96"/>
      <c r="O25" s="96"/>
      <c r="P25" s="96"/>
      <c r="Q25" s="96"/>
      <c r="R25" s="96"/>
      <c r="S25" s="96"/>
      <c r="T25" s="96"/>
      <c r="U25" s="96"/>
    </row>
    <row r="26" spans="1:21" x14ac:dyDescent="0.2">
      <c r="A26" s="101" t="s">
        <v>914</v>
      </c>
      <c r="B26" s="692"/>
      <c r="C26" s="692"/>
      <c r="D26" s="101">
        <v>20</v>
      </c>
      <c r="E26" s="718"/>
      <c r="F26" s="700"/>
      <c r="G26" s="708"/>
      <c r="H26" s="700"/>
      <c r="I26" s="236">
        <f t="shared" si="0"/>
        <v>14</v>
      </c>
      <c r="J26" s="700"/>
      <c r="K26" s="700"/>
      <c r="L26" s="96"/>
      <c r="M26" s="96"/>
      <c r="N26" s="96"/>
      <c r="O26" s="96"/>
      <c r="P26" s="96"/>
      <c r="Q26" s="96"/>
      <c r="R26" s="96"/>
      <c r="S26" s="96"/>
      <c r="T26" s="96"/>
      <c r="U26" s="96"/>
    </row>
    <row r="27" spans="1:21" x14ac:dyDescent="0.2">
      <c r="A27" s="101" t="s">
        <v>914</v>
      </c>
      <c r="B27" s="692"/>
      <c r="C27" s="692"/>
      <c r="D27" s="101">
        <v>20</v>
      </c>
      <c r="E27" s="718"/>
      <c r="F27" s="700"/>
      <c r="G27" s="708"/>
      <c r="H27" s="700"/>
      <c r="I27" s="236">
        <f t="shared" si="0"/>
        <v>15</v>
      </c>
      <c r="J27" s="700"/>
      <c r="K27" s="700"/>
      <c r="L27" s="96"/>
      <c r="M27" s="96"/>
      <c r="N27" s="96"/>
      <c r="O27" s="96"/>
      <c r="P27" s="96"/>
      <c r="Q27" s="96"/>
      <c r="R27" s="96"/>
      <c r="S27" s="96"/>
      <c r="T27" s="96"/>
      <c r="U27" s="96"/>
    </row>
    <row r="28" spans="1:21" x14ac:dyDescent="0.2">
      <c r="A28" s="101" t="s">
        <v>914</v>
      </c>
      <c r="B28" s="692"/>
      <c r="C28" s="692"/>
      <c r="D28" s="101">
        <v>20</v>
      </c>
      <c r="E28" s="718"/>
      <c r="F28" s="700"/>
      <c r="G28" s="708"/>
      <c r="H28" s="700"/>
      <c r="I28" s="236">
        <f t="shared" si="0"/>
        <v>16</v>
      </c>
      <c r="J28" s="700"/>
      <c r="K28" s="700"/>
      <c r="L28" s="96"/>
      <c r="M28" s="96"/>
      <c r="N28" s="96"/>
      <c r="O28" s="96"/>
      <c r="P28" s="96"/>
      <c r="Q28" s="96"/>
      <c r="R28" s="96"/>
      <c r="S28" s="96"/>
      <c r="T28" s="96"/>
      <c r="U28" s="96"/>
    </row>
    <row r="29" spans="1:21" x14ac:dyDescent="0.2">
      <c r="A29" s="101" t="s">
        <v>914</v>
      </c>
      <c r="B29" s="692"/>
      <c r="C29" s="692"/>
      <c r="D29" s="101">
        <v>20</v>
      </c>
      <c r="E29" s="718"/>
      <c r="F29" s="700"/>
      <c r="G29" s="708"/>
      <c r="H29" s="700"/>
      <c r="I29" s="236">
        <f t="shared" si="0"/>
        <v>17</v>
      </c>
      <c r="J29" s="700"/>
      <c r="K29" s="700"/>
      <c r="L29" s="96"/>
      <c r="M29" s="96"/>
      <c r="N29" s="96"/>
      <c r="O29" s="96"/>
      <c r="P29" s="96"/>
      <c r="Q29" s="96"/>
      <c r="R29" s="96"/>
      <c r="S29" s="96"/>
      <c r="T29" s="96"/>
      <c r="U29" s="96"/>
    </row>
    <row r="30" spans="1:21" x14ac:dyDescent="0.2">
      <c r="A30" s="101" t="s">
        <v>914</v>
      </c>
      <c r="B30" s="692"/>
      <c r="C30" s="692"/>
      <c r="D30" s="101">
        <v>20</v>
      </c>
      <c r="E30" s="718"/>
      <c r="F30" s="700"/>
      <c r="G30" s="708"/>
      <c r="H30" s="700"/>
      <c r="I30" s="236">
        <f t="shared" si="0"/>
        <v>18</v>
      </c>
      <c r="J30" s="700"/>
      <c r="K30" s="700"/>
      <c r="L30" s="96"/>
      <c r="M30" s="96"/>
      <c r="N30" s="96"/>
      <c r="O30" s="96"/>
      <c r="P30" s="96"/>
      <c r="Q30" s="96"/>
      <c r="R30" s="96"/>
      <c r="S30" s="96"/>
      <c r="T30" s="96"/>
      <c r="U30" s="96"/>
    </row>
    <row r="31" spans="1:21" x14ac:dyDescent="0.2">
      <c r="A31" s="101" t="s">
        <v>914</v>
      </c>
      <c r="B31" s="692"/>
      <c r="C31" s="692"/>
      <c r="D31" s="101">
        <v>20</v>
      </c>
      <c r="E31" s="718"/>
      <c r="F31" s="700"/>
      <c r="G31" s="708"/>
      <c r="H31" s="700"/>
      <c r="I31" s="236">
        <f t="shared" si="0"/>
        <v>19</v>
      </c>
      <c r="J31" s="700"/>
      <c r="K31" s="700"/>
      <c r="L31" s="96"/>
      <c r="M31" s="96"/>
      <c r="N31" s="96"/>
      <c r="O31" s="96"/>
      <c r="P31" s="96"/>
      <c r="Q31" s="96"/>
      <c r="R31" s="96"/>
      <c r="S31" s="96"/>
      <c r="T31" s="96"/>
      <c r="U31" s="96"/>
    </row>
    <row r="32" spans="1:21" x14ac:dyDescent="0.2">
      <c r="A32" s="101" t="s">
        <v>914</v>
      </c>
      <c r="B32" s="692"/>
      <c r="C32" s="692"/>
      <c r="D32" s="101">
        <v>20</v>
      </c>
      <c r="E32" s="718"/>
      <c r="F32" s="700"/>
      <c r="G32" s="708"/>
      <c r="H32" s="700"/>
      <c r="I32" s="236">
        <f t="shared" si="0"/>
        <v>20</v>
      </c>
      <c r="J32" s="700"/>
      <c r="K32" s="700"/>
      <c r="L32" s="96"/>
      <c r="M32" s="96"/>
      <c r="N32" s="96"/>
      <c r="O32" s="96"/>
      <c r="P32" s="96"/>
      <c r="Q32" s="96"/>
      <c r="R32" s="96"/>
      <c r="S32" s="96"/>
      <c r="T32" s="96"/>
      <c r="U32" s="96"/>
    </row>
    <row r="33" spans="1:21" x14ac:dyDescent="0.2">
      <c r="A33" s="101" t="s">
        <v>914</v>
      </c>
      <c r="B33" s="692"/>
      <c r="C33" s="692"/>
      <c r="D33" s="101">
        <v>20</v>
      </c>
      <c r="E33" s="718"/>
      <c r="F33" s="700"/>
      <c r="G33" s="708"/>
      <c r="H33" s="700"/>
      <c r="I33" s="236">
        <f t="shared" si="0"/>
        <v>21</v>
      </c>
      <c r="J33" s="700"/>
      <c r="K33" s="700"/>
      <c r="L33" s="96"/>
      <c r="M33" s="96"/>
      <c r="N33" s="96"/>
      <c r="O33" s="96"/>
      <c r="P33" s="96"/>
      <c r="Q33" s="96"/>
      <c r="R33" s="96"/>
      <c r="S33" s="96"/>
      <c r="T33" s="96"/>
      <c r="U33" s="96"/>
    </row>
    <row r="34" spans="1:21" x14ac:dyDescent="0.2">
      <c r="A34" s="101" t="s">
        <v>914</v>
      </c>
      <c r="B34" s="692"/>
      <c r="C34" s="692"/>
      <c r="D34" s="101">
        <v>20</v>
      </c>
      <c r="E34" s="718"/>
      <c r="F34" s="700"/>
      <c r="G34" s="708"/>
      <c r="H34" s="700"/>
      <c r="I34" s="236">
        <f t="shared" si="0"/>
        <v>22</v>
      </c>
      <c r="J34" s="700"/>
      <c r="K34" s="700"/>
      <c r="L34" s="96"/>
      <c r="M34" s="96"/>
      <c r="N34" s="96"/>
      <c r="O34" s="96"/>
      <c r="P34" s="96"/>
      <c r="Q34" s="96"/>
      <c r="R34" s="96"/>
      <c r="S34" s="96"/>
      <c r="T34" s="96"/>
      <c r="U34" s="96"/>
    </row>
    <row r="35" spans="1:21" x14ac:dyDescent="0.2">
      <c r="A35" s="101" t="s">
        <v>914</v>
      </c>
      <c r="B35" s="692"/>
      <c r="C35" s="692"/>
      <c r="D35" s="101">
        <v>20</v>
      </c>
      <c r="E35" s="718"/>
      <c r="F35" s="700"/>
      <c r="G35" s="708"/>
      <c r="H35" s="700"/>
      <c r="I35" s="236">
        <f t="shared" si="0"/>
        <v>23</v>
      </c>
      <c r="J35" s="700"/>
      <c r="K35" s="700"/>
      <c r="L35" s="96"/>
      <c r="M35" s="96"/>
      <c r="N35" s="96"/>
      <c r="O35" s="96"/>
      <c r="P35" s="96"/>
      <c r="Q35" s="96"/>
      <c r="R35" s="96"/>
      <c r="S35" s="96"/>
      <c r="T35" s="96"/>
      <c r="U35" s="96"/>
    </row>
    <row r="36" spans="1:21" ht="15" x14ac:dyDescent="0.25">
      <c r="A36" s="96"/>
      <c r="B36" s="96"/>
      <c r="C36" s="96"/>
      <c r="D36" s="96"/>
      <c r="E36" s="96"/>
      <c r="F36" s="693">
        <f>SUM(F13:F35)</f>
        <v>0</v>
      </c>
      <c r="G36" s="361"/>
      <c r="H36" s="693">
        <f>SUM(H13:H35)</f>
        <v>0</v>
      </c>
      <c r="I36" s="361"/>
      <c r="J36" s="693">
        <f>SUM(J13:J35)</f>
        <v>0</v>
      </c>
      <c r="K36" s="693">
        <f>SUM(K13:K35)</f>
        <v>0</v>
      </c>
      <c r="L36" s="96"/>
      <c r="M36" s="96"/>
      <c r="N36" s="96"/>
      <c r="O36" s="96"/>
      <c r="P36" s="96"/>
      <c r="Q36" s="96"/>
      <c r="R36" s="96"/>
      <c r="S36" s="96"/>
      <c r="T36" s="96"/>
      <c r="U36" s="96"/>
    </row>
    <row r="37" spans="1:21" x14ac:dyDescent="0.2">
      <c r="A37" s="96"/>
      <c r="B37" s="96"/>
      <c r="C37" s="96"/>
      <c r="D37" s="96"/>
      <c r="E37" s="96"/>
      <c r="F37" s="96"/>
      <c r="G37" s="96"/>
      <c r="H37" s="96"/>
      <c r="I37" s="96"/>
      <c r="J37" s="96"/>
      <c r="K37" s="96"/>
      <c r="L37" s="96"/>
      <c r="M37" s="96"/>
      <c r="N37" s="96"/>
      <c r="O37" s="96"/>
      <c r="P37" s="96"/>
      <c r="Q37" s="96"/>
      <c r="R37" s="96"/>
      <c r="S37" s="96"/>
      <c r="T37" s="96"/>
      <c r="U37" s="96"/>
    </row>
    <row r="38" spans="1:21" x14ac:dyDescent="0.2">
      <c r="A38" s="96"/>
      <c r="B38" s="96"/>
      <c r="C38" s="96"/>
      <c r="D38" s="96"/>
      <c r="E38" s="96"/>
      <c r="F38" s="96"/>
      <c r="G38" s="96"/>
      <c r="H38" s="96"/>
      <c r="I38" s="96"/>
      <c r="J38" s="96"/>
      <c r="K38" s="96"/>
      <c r="L38" s="96"/>
      <c r="M38" s="96"/>
      <c r="N38" s="96"/>
      <c r="O38" s="96"/>
      <c r="P38" s="96"/>
      <c r="Q38" s="96"/>
      <c r="R38" s="96"/>
      <c r="S38" s="96"/>
      <c r="T38" s="96"/>
      <c r="U38" s="96"/>
    </row>
    <row r="39" spans="1:21" x14ac:dyDescent="0.2">
      <c r="A39" s="96"/>
      <c r="B39" s="96"/>
      <c r="C39" s="96"/>
      <c r="D39" s="96"/>
      <c r="E39" s="96"/>
      <c r="F39" s="96"/>
      <c r="G39" s="96"/>
      <c r="H39" s="96"/>
      <c r="I39" s="96"/>
      <c r="J39" s="96"/>
      <c r="K39" s="96"/>
      <c r="L39" s="96"/>
      <c r="M39" s="96"/>
      <c r="N39" s="96"/>
      <c r="O39" s="96"/>
      <c r="P39" s="96"/>
      <c r="Q39" s="96"/>
      <c r="R39" s="96"/>
      <c r="S39" s="96"/>
      <c r="T39" s="96"/>
      <c r="U39" s="96"/>
    </row>
    <row r="40" spans="1:21" x14ac:dyDescent="0.2">
      <c r="A40" s="96"/>
      <c r="B40" s="96"/>
      <c r="C40" s="96"/>
      <c r="D40" s="96"/>
      <c r="E40" s="96"/>
      <c r="F40" s="96"/>
      <c r="G40" s="96"/>
      <c r="H40" s="96"/>
      <c r="I40" s="96"/>
      <c r="J40" s="96"/>
      <c r="K40" s="96"/>
      <c r="L40" s="96"/>
      <c r="M40" s="96"/>
      <c r="N40" s="96"/>
      <c r="O40" s="96"/>
      <c r="P40" s="96"/>
      <c r="Q40" s="96"/>
      <c r="R40" s="96"/>
      <c r="S40" s="96"/>
      <c r="T40" s="96"/>
      <c r="U40" s="96"/>
    </row>
    <row r="41" spans="1:21" x14ac:dyDescent="0.2">
      <c r="A41" s="96"/>
      <c r="B41" s="96"/>
      <c r="C41" s="96"/>
      <c r="D41" s="96"/>
      <c r="E41" s="96"/>
      <c r="F41" s="96"/>
      <c r="G41" s="96"/>
      <c r="H41" s="96"/>
      <c r="I41" s="96"/>
      <c r="J41" s="96"/>
      <c r="K41" s="96"/>
      <c r="L41" s="96"/>
      <c r="M41" s="96"/>
      <c r="N41" s="96"/>
      <c r="O41" s="96"/>
      <c r="P41" s="96"/>
      <c r="Q41" s="96"/>
      <c r="R41" s="96"/>
      <c r="S41" s="96"/>
      <c r="T41" s="96"/>
      <c r="U41" s="96"/>
    </row>
    <row r="42" spans="1:21" x14ac:dyDescent="0.2">
      <c r="A42" s="96"/>
      <c r="B42" s="96"/>
      <c r="C42" s="96"/>
      <c r="D42" s="96"/>
      <c r="E42" s="96"/>
      <c r="F42" s="96"/>
      <c r="G42" s="96"/>
      <c r="H42" s="96"/>
      <c r="I42" s="96"/>
      <c r="J42" s="96"/>
      <c r="K42" s="96"/>
      <c r="L42" s="96"/>
      <c r="M42" s="96"/>
      <c r="N42" s="96"/>
      <c r="O42" s="96"/>
      <c r="P42" s="96"/>
      <c r="Q42" s="96"/>
      <c r="R42" s="96"/>
      <c r="S42" s="96"/>
      <c r="T42" s="96"/>
      <c r="U42" s="96"/>
    </row>
    <row r="43" spans="1:21" x14ac:dyDescent="0.2">
      <c r="A43" s="96"/>
      <c r="B43" s="96"/>
      <c r="C43" s="96"/>
      <c r="D43" s="96"/>
      <c r="E43" s="96"/>
      <c r="F43" s="96"/>
      <c r="G43" s="96"/>
      <c r="H43" s="96"/>
      <c r="I43" s="96"/>
      <c r="J43" s="96"/>
      <c r="K43" s="96"/>
      <c r="L43" s="96"/>
      <c r="M43" s="96"/>
      <c r="N43" s="96"/>
      <c r="O43" s="96"/>
      <c r="P43" s="96"/>
      <c r="Q43" s="96"/>
      <c r="R43" s="96"/>
      <c r="S43" s="96"/>
      <c r="T43" s="96"/>
      <c r="U43" s="96"/>
    </row>
    <row r="44" spans="1:21" x14ac:dyDescent="0.2">
      <c r="J44" s="96"/>
      <c r="K44" s="96"/>
      <c r="L44" s="96"/>
      <c r="M44" s="96"/>
      <c r="N44" s="96"/>
      <c r="O44" s="96"/>
      <c r="P44" s="96"/>
      <c r="Q44" s="96"/>
      <c r="R44" s="96"/>
      <c r="S44" s="96"/>
      <c r="T44" s="96"/>
      <c r="U44" s="96"/>
    </row>
    <row r="45" spans="1:21" x14ac:dyDescent="0.2">
      <c r="J45" s="96"/>
      <c r="K45" s="96"/>
      <c r="L45" s="96"/>
      <c r="M45" s="96"/>
      <c r="N45" s="96"/>
      <c r="O45" s="96"/>
      <c r="P45" s="96"/>
      <c r="Q45" s="96"/>
      <c r="R45" s="96"/>
      <c r="S45" s="96"/>
      <c r="T45" s="96"/>
      <c r="U45" s="96"/>
    </row>
    <row r="46" spans="1:21" x14ac:dyDescent="0.2">
      <c r="J46" s="96"/>
      <c r="K46" s="96"/>
      <c r="L46" s="96"/>
      <c r="M46" s="96"/>
      <c r="N46" s="96"/>
      <c r="O46" s="96"/>
      <c r="P46" s="96"/>
      <c r="Q46" s="96"/>
      <c r="R46" s="96"/>
      <c r="S46" s="96"/>
      <c r="T46" s="96"/>
      <c r="U46" s="96"/>
    </row>
    <row r="47" spans="1:21" x14ac:dyDescent="0.2">
      <c r="J47" s="96"/>
      <c r="K47" s="96"/>
      <c r="L47" s="96"/>
      <c r="M47" s="96"/>
      <c r="N47" s="96"/>
      <c r="O47" s="96"/>
      <c r="P47" s="96"/>
      <c r="Q47" s="96"/>
      <c r="R47" s="96"/>
      <c r="S47" s="96"/>
      <c r="T47" s="96"/>
      <c r="U47" s="96"/>
    </row>
    <row r="48" spans="1:21" x14ac:dyDescent="0.2">
      <c r="J48" s="96"/>
      <c r="K48" s="96"/>
      <c r="L48" s="96"/>
      <c r="M48" s="96"/>
      <c r="N48" s="96"/>
      <c r="O48" s="96"/>
      <c r="P48" s="96"/>
      <c r="Q48" s="96"/>
      <c r="R48" s="96"/>
      <c r="S48" s="96"/>
      <c r="T48" s="96"/>
      <c r="U48" s="96"/>
    </row>
    <row r="49" spans="10:21" x14ac:dyDescent="0.2">
      <c r="J49" s="96"/>
      <c r="K49" s="96"/>
      <c r="L49" s="96"/>
      <c r="M49" s="96"/>
      <c r="N49" s="96"/>
      <c r="O49" s="96"/>
      <c r="P49" s="96"/>
      <c r="Q49" s="96"/>
      <c r="R49" s="96"/>
      <c r="S49" s="96"/>
      <c r="T49" s="96"/>
      <c r="U49" s="96"/>
    </row>
    <row r="50" spans="10:21" x14ac:dyDescent="0.2">
      <c r="J50" s="96"/>
      <c r="K50" s="96"/>
      <c r="L50" s="96"/>
      <c r="M50" s="96"/>
      <c r="N50" s="96"/>
      <c r="O50" s="96"/>
      <c r="P50" s="96"/>
      <c r="Q50" s="96"/>
      <c r="R50" s="96"/>
      <c r="S50" s="96"/>
      <c r="T50" s="96"/>
      <c r="U50" s="96"/>
    </row>
  </sheetData>
  <sheetProtection password="D13B" sheet="1" objects="1" scenarios="1" selectLockedCells="1"/>
  <mergeCells count="4">
    <mergeCell ref="H6:I6"/>
    <mergeCell ref="H7:I7"/>
    <mergeCell ref="H8:I8"/>
    <mergeCell ref="B10:K10"/>
  </mergeCells>
  <phoneticPr fontId="2" type="noConversion"/>
  <printOptions horizontalCentered="1" verticalCentered="1"/>
  <pageMargins left="0.25" right="0.25" top="0.38" bottom="0.43" header="0.17" footer="0.17"/>
  <pageSetup scale="75" orientation="portrait" r:id="rId1"/>
  <headerFooter alignWithMargins="0">
    <oddHeader>&amp;R&amp;"Times New Roman,Bold"&amp;11Page 19.&amp;P</oddHeader>
    <oddFooter>&amp;L&amp;8&amp;Z&amp;F, &amp;A&amp;R&amp;8&amp;D, &amp;T</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7" tint="0.39997558519241921"/>
  </sheetPr>
  <dimension ref="A1:V71"/>
  <sheetViews>
    <sheetView topLeftCell="A4" workbookViewId="0">
      <selection activeCell="G13" sqref="G13:G35"/>
    </sheetView>
  </sheetViews>
  <sheetFormatPr defaultRowHeight="12.75" x14ac:dyDescent="0.2"/>
  <cols>
    <col min="1" max="1" width="8" style="70" customWidth="1"/>
    <col min="2" max="2" width="14.5703125" style="70" customWidth="1"/>
    <col min="3" max="3" width="14.28515625" style="70" customWidth="1"/>
    <col min="4" max="4" width="9.5703125" style="70" customWidth="1"/>
    <col min="5" max="5" width="13" style="70" customWidth="1"/>
    <col min="6" max="7" width="12" style="70" customWidth="1"/>
    <col min="8" max="8" width="15.28515625" style="70" customWidth="1"/>
    <col min="9" max="9" width="8" style="70" customWidth="1"/>
    <col min="10" max="10" width="14.140625" style="70" customWidth="1"/>
    <col min="11" max="11" width="13.7109375" style="70" customWidth="1"/>
    <col min="12" max="16384" width="9.140625" style="70"/>
  </cols>
  <sheetData>
    <row r="1" spans="1:22" ht="18.75" x14ac:dyDescent="0.3">
      <c r="A1" s="50" t="s">
        <v>1036</v>
      </c>
      <c r="B1" s="151"/>
      <c r="C1" s="151"/>
      <c r="D1" s="151"/>
      <c r="E1" s="151"/>
      <c r="F1" s="151"/>
      <c r="G1" s="151"/>
      <c r="H1" s="151"/>
      <c r="I1" s="83" t="s">
        <v>356</v>
      </c>
      <c r="J1" s="96"/>
      <c r="K1" s="96"/>
      <c r="L1" s="96"/>
      <c r="M1" s="96"/>
      <c r="N1" s="96"/>
      <c r="O1" s="96"/>
      <c r="P1" s="96"/>
      <c r="Q1" s="96"/>
      <c r="R1" s="96"/>
      <c r="S1" s="96"/>
      <c r="T1" s="96"/>
      <c r="U1" s="96"/>
    </row>
    <row r="2" spans="1:22" ht="18.75" x14ac:dyDescent="0.3">
      <c r="A2" s="50" t="s">
        <v>805</v>
      </c>
      <c r="B2" s="151"/>
      <c r="C2" s="151"/>
      <c r="D2" s="151"/>
      <c r="E2" s="151"/>
      <c r="F2" s="151"/>
      <c r="G2" s="151"/>
      <c r="H2" s="151"/>
      <c r="I2" s="96"/>
      <c r="J2" s="96"/>
      <c r="K2" s="96"/>
      <c r="L2" s="96"/>
      <c r="M2" s="96"/>
      <c r="N2" s="96"/>
      <c r="O2" s="96"/>
      <c r="P2" s="96"/>
      <c r="Q2" s="96"/>
      <c r="R2" s="96"/>
      <c r="S2" s="96"/>
      <c r="T2" s="96"/>
      <c r="U2" s="96"/>
    </row>
    <row r="3" spans="1:22" ht="18.75" x14ac:dyDescent="0.3">
      <c r="A3" s="50" t="s">
        <v>301</v>
      </c>
      <c r="B3" s="151"/>
      <c r="C3" s="151"/>
      <c r="D3" s="151"/>
      <c r="E3" s="151"/>
      <c r="F3" s="151"/>
      <c r="G3" s="151"/>
      <c r="H3" s="151"/>
      <c r="I3" s="96"/>
      <c r="J3" s="96"/>
      <c r="K3" s="96"/>
      <c r="L3" s="96"/>
      <c r="M3" s="96"/>
      <c r="N3" s="96"/>
      <c r="O3" s="96"/>
      <c r="P3" s="96"/>
      <c r="Q3" s="96"/>
      <c r="R3" s="96"/>
      <c r="S3" s="96"/>
      <c r="T3" s="96"/>
      <c r="U3" s="96"/>
    </row>
    <row r="4" spans="1:22" ht="18.75" x14ac:dyDescent="0.3">
      <c r="A4" s="50" t="s">
        <v>988</v>
      </c>
      <c r="B4" s="151"/>
      <c r="C4" s="151"/>
      <c r="D4" s="151"/>
      <c r="E4" s="151"/>
      <c r="F4" s="151"/>
      <c r="G4" s="151"/>
      <c r="H4" s="151"/>
      <c r="I4" s="96"/>
      <c r="J4" s="96"/>
      <c r="K4" s="96"/>
      <c r="L4" s="96"/>
      <c r="M4" s="96"/>
      <c r="N4" s="96"/>
      <c r="O4" s="96"/>
      <c r="P4" s="96"/>
      <c r="Q4" s="96"/>
      <c r="R4" s="96"/>
      <c r="S4" s="96"/>
      <c r="T4" s="96"/>
      <c r="U4" s="96"/>
    </row>
    <row r="5" spans="1:22" ht="6" customHeight="1" x14ac:dyDescent="0.3">
      <c r="A5" s="50"/>
      <c r="B5" s="151"/>
      <c r="C5" s="151"/>
      <c r="D5" s="151"/>
      <c r="E5" s="151"/>
      <c r="F5" s="151"/>
      <c r="G5" s="151"/>
      <c r="H5" s="151"/>
      <c r="I5" s="96"/>
      <c r="J5" s="96"/>
      <c r="K5" s="96"/>
      <c r="L5" s="96"/>
      <c r="M5" s="96"/>
      <c r="N5" s="96"/>
      <c r="O5" s="96"/>
      <c r="P5" s="96"/>
      <c r="Q5" s="96"/>
      <c r="R5" s="96"/>
      <c r="S5" s="96"/>
      <c r="T5" s="96"/>
      <c r="U5" s="96"/>
    </row>
    <row r="6" spans="1:22" ht="30.75" customHeight="1" thickBot="1" x14ac:dyDescent="0.35">
      <c r="A6" s="96"/>
      <c r="B6" s="96"/>
      <c r="C6" s="96"/>
      <c r="D6" s="96"/>
      <c r="E6" s="96"/>
      <c r="F6" s="151"/>
      <c r="G6" s="98" t="s">
        <v>221</v>
      </c>
      <c r="H6" s="794">
        <f>'1 Provider Data'!$B$5</f>
        <v>0</v>
      </c>
      <c r="I6" s="794"/>
      <c r="J6" s="96"/>
      <c r="K6" s="96"/>
      <c r="L6" s="96"/>
      <c r="M6" s="96"/>
      <c r="N6" s="96"/>
      <c r="O6" s="96"/>
      <c r="P6" s="96"/>
      <c r="Q6" s="96"/>
      <c r="R6" s="96"/>
      <c r="S6" s="96"/>
      <c r="T6" s="96"/>
      <c r="U6" s="96"/>
    </row>
    <row r="7" spans="1:22" ht="18.75" x14ac:dyDescent="0.3">
      <c r="A7" s="694" t="str">
        <f>'5  Position Codes &amp;Titles'!B23</f>
        <v>Audiologist's Assistant</v>
      </c>
      <c r="B7" s="695"/>
      <c r="C7" s="695"/>
      <c r="D7" s="695"/>
      <c r="E7" s="696"/>
      <c r="F7" s="151"/>
      <c r="G7" s="98" t="s">
        <v>1034</v>
      </c>
      <c r="H7" s="887">
        <f>+'1 Provider Data'!$B$12</f>
        <v>0</v>
      </c>
      <c r="I7" s="887"/>
      <c r="J7" s="96"/>
      <c r="K7" s="96"/>
      <c r="L7" s="96"/>
      <c r="M7" s="96"/>
      <c r="N7" s="96"/>
      <c r="O7" s="96"/>
      <c r="P7" s="96"/>
      <c r="Q7" s="96"/>
      <c r="R7" s="96"/>
      <c r="S7" s="96"/>
      <c r="T7" s="96"/>
      <c r="U7" s="96"/>
    </row>
    <row r="8" spans="1:22" ht="19.5" thickBot="1" x14ac:dyDescent="0.35">
      <c r="A8" s="697"/>
      <c r="B8" s="698"/>
      <c r="C8" s="698"/>
      <c r="D8" s="698"/>
      <c r="E8" s="699"/>
      <c r="F8" s="151"/>
      <c r="G8" s="98" t="s">
        <v>222</v>
      </c>
      <c r="H8" s="798">
        <f>'1 Provider Data'!$B$7</f>
        <v>41455</v>
      </c>
      <c r="I8" s="798"/>
      <c r="J8" s="96"/>
      <c r="K8" s="96"/>
      <c r="L8" s="96"/>
      <c r="M8" s="96"/>
      <c r="N8" s="96"/>
      <c r="O8" s="96"/>
      <c r="P8" s="96"/>
      <c r="Q8" s="96"/>
      <c r="R8" s="96"/>
      <c r="S8" s="96"/>
      <c r="T8" s="96"/>
      <c r="U8" s="96"/>
    </row>
    <row r="9" spans="1:22" ht="12.75" customHeight="1" thickBot="1" x14ac:dyDescent="0.25">
      <c r="A9" s="96"/>
      <c r="B9" s="96"/>
      <c r="C9" s="96"/>
      <c r="D9" s="96"/>
      <c r="E9" s="96"/>
      <c r="F9" s="152"/>
      <c r="G9" s="152"/>
      <c r="H9" s="153"/>
      <c r="I9" s="96"/>
      <c r="J9" s="96"/>
      <c r="K9" s="96"/>
      <c r="L9" s="96"/>
      <c r="M9" s="96"/>
      <c r="N9" s="96"/>
      <c r="O9" s="96"/>
      <c r="P9" s="96"/>
      <c r="Q9" s="96"/>
      <c r="R9" s="96"/>
      <c r="S9" s="96"/>
      <c r="T9" s="96"/>
      <c r="U9" s="96"/>
    </row>
    <row r="10" spans="1:22" ht="25.5" customHeight="1" thickBot="1" x14ac:dyDescent="0.25">
      <c r="A10" s="96"/>
      <c r="B10" s="918" t="s">
        <v>12</v>
      </c>
      <c r="C10" s="919"/>
      <c r="D10" s="919"/>
      <c r="E10" s="919"/>
      <c r="F10" s="919"/>
      <c r="G10" s="919"/>
      <c r="H10" s="919"/>
      <c r="I10" s="919"/>
      <c r="J10" s="919"/>
      <c r="K10" s="920"/>
      <c r="L10" s="96"/>
      <c r="M10" s="96"/>
      <c r="N10" s="96"/>
      <c r="O10" s="96"/>
      <c r="P10" s="96"/>
      <c r="Q10" s="96"/>
      <c r="R10" s="96"/>
      <c r="S10" s="96"/>
      <c r="T10" s="96"/>
      <c r="U10" s="96"/>
    </row>
    <row r="11" spans="1:22" ht="18.75" customHeight="1" thickBot="1" x14ac:dyDescent="0.25">
      <c r="A11" s="145" t="s">
        <v>845</v>
      </c>
      <c r="B11" s="145" t="s">
        <v>846</v>
      </c>
      <c r="C11" s="145" t="s">
        <v>847</v>
      </c>
      <c r="D11" s="145" t="s">
        <v>848</v>
      </c>
      <c r="E11" s="238" t="s">
        <v>849</v>
      </c>
      <c r="F11" s="238" t="s">
        <v>844</v>
      </c>
      <c r="G11" s="238" t="s">
        <v>843</v>
      </c>
      <c r="H11" s="238" t="s">
        <v>850</v>
      </c>
      <c r="J11" s="238" t="s">
        <v>851</v>
      </c>
      <c r="K11" s="238" t="s">
        <v>123</v>
      </c>
      <c r="L11" s="96"/>
      <c r="M11" s="96"/>
      <c r="N11" s="96"/>
      <c r="O11" s="96"/>
      <c r="P11" s="96"/>
      <c r="Q11" s="96"/>
      <c r="R11" s="96"/>
      <c r="S11" s="96"/>
      <c r="T11" s="96"/>
      <c r="U11" s="96"/>
    </row>
    <row r="12" spans="1:22" s="157" customFormat="1" ht="103.5" customHeight="1" x14ac:dyDescent="0.25">
      <c r="A12" s="347" t="s">
        <v>244</v>
      </c>
      <c r="B12" s="155" t="s">
        <v>997</v>
      </c>
      <c r="C12" s="156" t="s">
        <v>998</v>
      </c>
      <c r="D12" s="156" t="s">
        <v>36</v>
      </c>
      <c r="E12" s="156" t="s">
        <v>242</v>
      </c>
      <c r="F12" s="99" t="s">
        <v>442</v>
      </c>
      <c r="G12" s="156" t="s">
        <v>243</v>
      </c>
      <c r="H12" s="99" t="s">
        <v>300</v>
      </c>
      <c r="I12" s="160" t="s">
        <v>31</v>
      </c>
      <c r="J12" s="99" t="s">
        <v>880</v>
      </c>
      <c r="K12" s="99" t="s">
        <v>881</v>
      </c>
      <c r="L12" s="96"/>
      <c r="M12" s="96"/>
      <c r="N12" s="96"/>
      <c r="O12" s="96"/>
      <c r="P12" s="96"/>
      <c r="Q12" s="96"/>
      <c r="R12" s="96"/>
      <c r="S12" s="96"/>
      <c r="T12" s="96"/>
      <c r="U12" s="96"/>
      <c r="V12" s="70"/>
    </row>
    <row r="13" spans="1:22" x14ac:dyDescent="0.2">
      <c r="A13" s="101" t="s">
        <v>914</v>
      </c>
      <c r="B13" s="692"/>
      <c r="C13" s="692"/>
      <c r="D13" s="101">
        <v>21</v>
      </c>
      <c r="E13" s="718"/>
      <c r="F13" s="700"/>
      <c r="G13" s="708"/>
      <c r="H13" s="700"/>
      <c r="I13" s="236">
        <v>1</v>
      </c>
      <c r="J13" s="700"/>
      <c r="K13" s="700"/>
      <c r="L13" s="96"/>
      <c r="M13" s="96"/>
      <c r="N13" s="96"/>
      <c r="O13" s="96"/>
      <c r="P13" s="96"/>
      <c r="Q13" s="96"/>
      <c r="R13" s="96"/>
      <c r="S13" s="96"/>
      <c r="T13" s="96"/>
      <c r="U13" s="96"/>
    </row>
    <row r="14" spans="1:22" x14ac:dyDescent="0.2">
      <c r="A14" s="101" t="s">
        <v>914</v>
      </c>
      <c r="B14" s="692"/>
      <c r="C14" s="692"/>
      <c r="D14" s="101">
        <v>21</v>
      </c>
      <c r="E14" s="718"/>
      <c r="F14" s="700"/>
      <c r="G14" s="708"/>
      <c r="H14" s="700"/>
      <c r="I14" s="236">
        <f>I13+1</f>
        <v>2</v>
      </c>
      <c r="J14" s="700"/>
      <c r="K14" s="700"/>
      <c r="L14" s="96"/>
      <c r="M14" s="96"/>
      <c r="N14" s="96"/>
      <c r="O14" s="96"/>
      <c r="P14" s="96"/>
      <c r="Q14" s="96"/>
      <c r="R14" s="96"/>
      <c r="S14" s="96"/>
      <c r="T14" s="96"/>
      <c r="U14" s="96"/>
    </row>
    <row r="15" spans="1:22" x14ac:dyDescent="0.2">
      <c r="A15" s="101" t="s">
        <v>914</v>
      </c>
      <c r="B15" s="692"/>
      <c r="C15" s="692"/>
      <c r="D15" s="101">
        <v>21</v>
      </c>
      <c r="E15" s="718"/>
      <c r="F15" s="700"/>
      <c r="G15" s="708"/>
      <c r="H15" s="700"/>
      <c r="I15" s="236">
        <f t="shared" ref="I15:I35" si="0">I14+1</f>
        <v>3</v>
      </c>
      <c r="J15" s="700"/>
      <c r="K15" s="700"/>
      <c r="L15" s="96"/>
      <c r="M15" s="96"/>
      <c r="N15" s="96"/>
      <c r="O15" s="96"/>
      <c r="P15" s="96"/>
      <c r="Q15" s="96"/>
      <c r="R15" s="96"/>
      <c r="S15" s="96"/>
      <c r="T15" s="96"/>
      <c r="U15" s="96"/>
    </row>
    <row r="16" spans="1:22" x14ac:dyDescent="0.2">
      <c r="A16" s="101" t="s">
        <v>914</v>
      </c>
      <c r="B16" s="692"/>
      <c r="C16" s="692"/>
      <c r="D16" s="101">
        <v>21</v>
      </c>
      <c r="E16" s="718"/>
      <c r="F16" s="700"/>
      <c r="G16" s="708"/>
      <c r="H16" s="700"/>
      <c r="I16" s="236">
        <f t="shared" si="0"/>
        <v>4</v>
      </c>
      <c r="J16" s="700"/>
      <c r="K16" s="700"/>
      <c r="L16" s="96"/>
      <c r="M16" s="96"/>
      <c r="N16" s="96"/>
      <c r="O16" s="96"/>
      <c r="P16" s="96"/>
      <c r="Q16" s="96"/>
      <c r="R16" s="96"/>
      <c r="S16" s="96"/>
      <c r="T16" s="96"/>
      <c r="U16" s="96"/>
    </row>
    <row r="17" spans="1:21" x14ac:dyDescent="0.2">
      <c r="A17" s="101" t="s">
        <v>914</v>
      </c>
      <c r="B17" s="692"/>
      <c r="C17" s="692"/>
      <c r="D17" s="101">
        <v>21</v>
      </c>
      <c r="E17" s="718"/>
      <c r="F17" s="700"/>
      <c r="G17" s="708"/>
      <c r="H17" s="700"/>
      <c r="I17" s="236">
        <f t="shared" si="0"/>
        <v>5</v>
      </c>
      <c r="J17" s="700"/>
      <c r="K17" s="700"/>
      <c r="L17" s="96"/>
      <c r="M17" s="96"/>
      <c r="N17" s="96"/>
      <c r="O17" s="96"/>
      <c r="P17" s="96"/>
      <c r="Q17" s="96"/>
      <c r="R17" s="96"/>
      <c r="S17" s="96"/>
      <c r="T17" s="96"/>
      <c r="U17" s="96"/>
    </row>
    <row r="18" spans="1:21" x14ac:dyDescent="0.2">
      <c r="A18" s="101" t="s">
        <v>914</v>
      </c>
      <c r="B18" s="692"/>
      <c r="C18" s="692"/>
      <c r="D18" s="101">
        <v>21</v>
      </c>
      <c r="E18" s="718"/>
      <c r="F18" s="700"/>
      <c r="G18" s="708"/>
      <c r="H18" s="700"/>
      <c r="I18" s="236">
        <f t="shared" si="0"/>
        <v>6</v>
      </c>
      <c r="J18" s="700"/>
      <c r="K18" s="700"/>
      <c r="L18" s="96"/>
      <c r="M18" s="96"/>
      <c r="N18" s="96"/>
      <c r="O18" s="96"/>
      <c r="P18" s="96"/>
      <c r="Q18" s="96"/>
      <c r="R18" s="96"/>
      <c r="S18" s="96"/>
      <c r="T18" s="96"/>
      <c r="U18" s="96"/>
    </row>
    <row r="19" spans="1:21" x14ac:dyDescent="0.2">
      <c r="A19" s="101" t="s">
        <v>914</v>
      </c>
      <c r="B19" s="692"/>
      <c r="C19" s="692"/>
      <c r="D19" s="101">
        <v>21</v>
      </c>
      <c r="E19" s="718"/>
      <c r="F19" s="700"/>
      <c r="G19" s="708"/>
      <c r="H19" s="700"/>
      <c r="I19" s="236">
        <f t="shared" si="0"/>
        <v>7</v>
      </c>
      <c r="J19" s="700"/>
      <c r="K19" s="700"/>
      <c r="L19" s="96"/>
      <c r="M19" s="96"/>
      <c r="N19" s="96"/>
      <c r="O19" s="96"/>
      <c r="P19" s="96"/>
      <c r="Q19" s="96"/>
      <c r="R19" s="96"/>
      <c r="S19" s="96"/>
      <c r="T19" s="96"/>
      <c r="U19" s="96"/>
    </row>
    <row r="20" spans="1:21" x14ac:dyDescent="0.2">
      <c r="A20" s="101" t="s">
        <v>914</v>
      </c>
      <c r="B20" s="692"/>
      <c r="C20" s="692"/>
      <c r="D20" s="101">
        <v>21</v>
      </c>
      <c r="E20" s="718"/>
      <c r="F20" s="700"/>
      <c r="G20" s="708"/>
      <c r="H20" s="700"/>
      <c r="I20" s="236">
        <f t="shared" si="0"/>
        <v>8</v>
      </c>
      <c r="J20" s="700"/>
      <c r="K20" s="700"/>
      <c r="L20" s="96"/>
      <c r="M20" s="96"/>
      <c r="N20" s="96"/>
      <c r="O20" s="96"/>
      <c r="P20" s="96"/>
      <c r="Q20" s="96"/>
      <c r="R20" s="96"/>
      <c r="S20" s="96"/>
      <c r="T20" s="96"/>
      <c r="U20" s="96"/>
    </row>
    <row r="21" spans="1:21" x14ac:dyDescent="0.2">
      <c r="A21" s="101" t="s">
        <v>914</v>
      </c>
      <c r="B21" s="692"/>
      <c r="C21" s="692"/>
      <c r="D21" s="101">
        <v>21</v>
      </c>
      <c r="E21" s="718"/>
      <c r="F21" s="700"/>
      <c r="G21" s="708"/>
      <c r="H21" s="700"/>
      <c r="I21" s="236">
        <f t="shared" si="0"/>
        <v>9</v>
      </c>
      <c r="J21" s="700"/>
      <c r="K21" s="700"/>
      <c r="L21" s="96"/>
      <c r="M21" s="96"/>
      <c r="N21" s="96"/>
      <c r="O21" s="96"/>
      <c r="P21" s="96"/>
      <c r="Q21" s="96"/>
      <c r="R21" s="96"/>
      <c r="S21" s="96"/>
      <c r="T21" s="96"/>
      <c r="U21" s="96"/>
    </row>
    <row r="22" spans="1:21" x14ac:dyDescent="0.2">
      <c r="A22" s="101" t="s">
        <v>914</v>
      </c>
      <c r="B22" s="692"/>
      <c r="C22" s="692"/>
      <c r="D22" s="101">
        <v>21</v>
      </c>
      <c r="E22" s="718"/>
      <c r="F22" s="700"/>
      <c r="G22" s="708"/>
      <c r="H22" s="700"/>
      <c r="I22" s="236">
        <f t="shared" si="0"/>
        <v>10</v>
      </c>
      <c r="J22" s="700"/>
      <c r="K22" s="700"/>
      <c r="L22" s="96"/>
      <c r="M22" s="96"/>
      <c r="N22" s="96"/>
      <c r="O22" s="96"/>
      <c r="P22" s="96"/>
      <c r="Q22" s="96"/>
      <c r="R22" s="96"/>
      <c r="S22" s="96"/>
      <c r="T22" s="96"/>
      <c r="U22" s="96"/>
    </row>
    <row r="23" spans="1:21" x14ac:dyDescent="0.2">
      <c r="A23" s="101" t="s">
        <v>914</v>
      </c>
      <c r="B23" s="692"/>
      <c r="C23" s="692"/>
      <c r="D23" s="101">
        <v>21</v>
      </c>
      <c r="E23" s="718"/>
      <c r="F23" s="700"/>
      <c r="G23" s="708"/>
      <c r="H23" s="700"/>
      <c r="I23" s="236">
        <f t="shared" si="0"/>
        <v>11</v>
      </c>
      <c r="J23" s="700"/>
      <c r="K23" s="700"/>
      <c r="L23" s="96"/>
      <c r="M23" s="96"/>
      <c r="N23" s="96"/>
      <c r="O23" s="96"/>
      <c r="P23" s="96"/>
      <c r="Q23" s="96"/>
      <c r="R23" s="96"/>
      <c r="S23" s="96"/>
      <c r="T23" s="96"/>
      <c r="U23" s="96"/>
    </row>
    <row r="24" spans="1:21" x14ac:dyDescent="0.2">
      <c r="A24" s="101" t="s">
        <v>914</v>
      </c>
      <c r="B24" s="692"/>
      <c r="C24" s="692"/>
      <c r="D24" s="101">
        <v>21</v>
      </c>
      <c r="E24" s="718"/>
      <c r="F24" s="700"/>
      <c r="G24" s="708"/>
      <c r="H24" s="700"/>
      <c r="I24" s="236">
        <f t="shared" si="0"/>
        <v>12</v>
      </c>
      <c r="J24" s="700"/>
      <c r="K24" s="700"/>
      <c r="L24" s="96"/>
      <c r="M24" s="96"/>
      <c r="N24" s="96"/>
      <c r="O24" s="96"/>
      <c r="P24" s="96"/>
      <c r="Q24" s="96"/>
      <c r="R24" s="96"/>
      <c r="S24" s="96"/>
      <c r="T24" s="96"/>
      <c r="U24" s="96"/>
    </row>
    <row r="25" spans="1:21" x14ac:dyDescent="0.2">
      <c r="A25" s="101" t="s">
        <v>914</v>
      </c>
      <c r="B25" s="692"/>
      <c r="C25" s="692"/>
      <c r="D25" s="101">
        <v>21</v>
      </c>
      <c r="E25" s="718"/>
      <c r="F25" s="700"/>
      <c r="G25" s="708"/>
      <c r="H25" s="700"/>
      <c r="I25" s="236">
        <f t="shared" si="0"/>
        <v>13</v>
      </c>
      <c r="J25" s="700"/>
      <c r="K25" s="700"/>
      <c r="L25" s="96"/>
      <c r="M25" s="96"/>
      <c r="N25" s="96"/>
      <c r="O25" s="96"/>
      <c r="P25" s="96"/>
      <c r="Q25" s="96"/>
      <c r="R25" s="96"/>
      <c r="S25" s="96"/>
      <c r="T25" s="96"/>
      <c r="U25" s="96"/>
    </row>
    <row r="26" spans="1:21" x14ac:dyDescent="0.2">
      <c r="A26" s="101" t="s">
        <v>914</v>
      </c>
      <c r="B26" s="692"/>
      <c r="C26" s="692"/>
      <c r="D26" s="101">
        <v>21</v>
      </c>
      <c r="E26" s="718"/>
      <c r="F26" s="700"/>
      <c r="G26" s="708"/>
      <c r="H26" s="700"/>
      <c r="I26" s="236">
        <f t="shared" si="0"/>
        <v>14</v>
      </c>
      <c r="J26" s="700"/>
      <c r="K26" s="700"/>
      <c r="L26" s="96"/>
      <c r="M26" s="96"/>
      <c r="N26" s="96"/>
      <c r="O26" s="96"/>
      <c r="P26" s="96"/>
      <c r="Q26" s="96"/>
      <c r="R26" s="96"/>
      <c r="S26" s="96"/>
      <c r="T26" s="96"/>
      <c r="U26" s="96"/>
    </row>
    <row r="27" spans="1:21" x14ac:dyDescent="0.2">
      <c r="A27" s="101" t="s">
        <v>914</v>
      </c>
      <c r="B27" s="692"/>
      <c r="C27" s="692"/>
      <c r="D27" s="101">
        <v>21</v>
      </c>
      <c r="E27" s="718"/>
      <c r="F27" s="700"/>
      <c r="G27" s="708"/>
      <c r="H27" s="700"/>
      <c r="I27" s="236">
        <f t="shared" si="0"/>
        <v>15</v>
      </c>
      <c r="J27" s="700"/>
      <c r="K27" s="700"/>
      <c r="L27" s="96"/>
      <c r="M27" s="96"/>
      <c r="N27" s="96"/>
      <c r="O27" s="96"/>
      <c r="P27" s="96"/>
      <c r="Q27" s="96"/>
      <c r="R27" s="96"/>
      <c r="S27" s="96"/>
      <c r="T27" s="96"/>
      <c r="U27" s="96"/>
    </row>
    <row r="28" spans="1:21" x14ac:dyDescent="0.2">
      <c r="A28" s="101" t="s">
        <v>914</v>
      </c>
      <c r="B28" s="692"/>
      <c r="C28" s="692"/>
      <c r="D28" s="101">
        <v>21</v>
      </c>
      <c r="E28" s="718"/>
      <c r="F28" s="700"/>
      <c r="G28" s="708"/>
      <c r="H28" s="700"/>
      <c r="I28" s="236">
        <f t="shared" si="0"/>
        <v>16</v>
      </c>
      <c r="J28" s="700"/>
      <c r="K28" s="700"/>
      <c r="L28" s="96"/>
      <c r="M28" s="96"/>
      <c r="N28" s="96"/>
      <c r="O28" s="96"/>
      <c r="P28" s="96"/>
      <c r="Q28" s="96"/>
      <c r="R28" s="96"/>
      <c r="S28" s="96"/>
      <c r="T28" s="96"/>
      <c r="U28" s="96"/>
    </row>
    <row r="29" spans="1:21" x14ac:dyDescent="0.2">
      <c r="A29" s="101" t="s">
        <v>914</v>
      </c>
      <c r="B29" s="692"/>
      <c r="C29" s="692"/>
      <c r="D29" s="101">
        <v>21</v>
      </c>
      <c r="E29" s="718"/>
      <c r="F29" s="700"/>
      <c r="G29" s="708"/>
      <c r="H29" s="700"/>
      <c r="I29" s="236">
        <f t="shared" si="0"/>
        <v>17</v>
      </c>
      <c r="J29" s="700"/>
      <c r="K29" s="700"/>
      <c r="L29" s="96"/>
      <c r="M29" s="96"/>
      <c r="N29" s="96"/>
      <c r="O29" s="96"/>
      <c r="P29" s="96"/>
      <c r="Q29" s="96"/>
      <c r="R29" s="96"/>
      <c r="S29" s="96"/>
      <c r="T29" s="96"/>
      <c r="U29" s="96"/>
    </row>
    <row r="30" spans="1:21" x14ac:dyDescent="0.2">
      <c r="A30" s="101" t="s">
        <v>914</v>
      </c>
      <c r="B30" s="692"/>
      <c r="C30" s="692"/>
      <c r="D30" s="101">
        <v>21</v>
      </c>
      <c r="E30" s="718"/>
      <c r="F30" s="700"/>
      <c r="G30" s="708"/>
      <c r="H30" s="700"/>
      <c r="I30" s="236">
        <f t="shared" si="0"/>
        <v>18</v>
      </c>
      <c r="J30" s="700"/>
      <c r="K30" s="700"/>
      <c r="L30" s="96"/>
      <c r="M30" s="96"/>
      <c r="N30" s="96"/>
      <c r="O30" s="96"/>
      <c r="P30" s="96"/>
      <c r="Q30" s="96"/>
      <c r="R30" s="96"/>
      <c r="S30" s="96"/>
      <c r="T30" s="96"/>
      <c r="U30" s="96"/>
    </row>
    <row r="31" spans="1:21" x14ac:dyDescent="0.2">
      <c r="A31" s="101" t="s">
        <v>914</v>
      </c>
      <c r="B31" s="692"/>
      <c r="C31" s="692"/>
      <c r="D31" s="101">
        <v>21</v>
      </c>
      <c r="E31" s="718"/>
      <c r="F31" s="700"/>
      <c r="G31" s="708"/>
      <c r="H31" s="700"/>
      <c r="I31" s="236">
        <f t="shared" si="0"/>
        <v>19</v>
      </c>
      <c r="J31" s="700"/>
      <c r="K31" s="700"/>
      <c r="L31" s="96"/>
      <c r="M31" s="96"/>
      <c r="N31" s="96"/>
      <c r="O31" s="96"/>
      <c r="P31" s="96"/>
      <c r="Q31" s="96"/>
      <c r="R31" s="96"/>
      <c r="S31" s="96"/>
      <c r="T31" s="96"/>
      <c r="U31" s="96"/>
    </row>
    <row r="32" spans="1:21" x14ac:dyDescent="0.2">
      <c r="A32" s="101" t="s">
        <v>914</v>
      </c>
      <c r="B32" s="692"/>
      <c r="C32" s="692"/>
      <c r="D32" s="101">
        <v>21</v>
      </c>
      <c r="E32" s="718"/>
      <c r="F32" s="700"/>
      <c r="G32" s="708"/>
      <c r="H32" s="700"/>
      <c r="I32" s="236">
        <f t="shared" si="0"/>
        <v>20</v>
      </c>
      <c r="J32" s="700"/>
      <c r="K32" s="700"/>
      <c r="L32" s="96"/>
      <c r="M32" s="96"/>
      <c r="N32" s="96"/>
      <c r="O32" s="96"/>
      <c r="P32" s="96"/>
      <c r="Q32" s="96"/>
      <c r="R32" s="96"/>
      <c r="S32" s="96"/>
      <c r="T32" s="96"/>
      <c r="U32" s="96"/>
    </row>
    <row r="33" spans="1:21" x14ac:dyDescent="0.2">
      <c r="A33" s="101" t="s">
        <v>914</v>
      </c>
      <c r="B33" s="692"/>
      <c r="C33" s="692"/>
      <c r="D33" s="101">
        <v>21</v>
      </c>
      <c r="E33" s="718"/>
      <c r="F33" s="700"/>
      <c r="G33" s="708"/>
      <c r="H33" s="700"/>
      <c r="I33" s="236">
        <f t="shared" si="0"/>
        <v>21</v>
      </c>
      <c r="J33" s="700"/>
      <c r="K33" s="700"/>
      <c r="L33" s="96"/>
      <c r="M33" s="96"/>
      <c r="N33" s="96"/>
      <c r="O33" s="96"/>
      <c r="P33" s="96"/>
      <c r="Q33" s="96"/>
      <c r="R33" s="96"/>
      <c r="S33" s="96"/>
      <c r="T33" s="96"/>
      <c r="U33" s="96"/>
    </row>
    <row r="34" spans="1:21" x14ac:dyDescent="0.2">
      <c r="A34" s="101" t="s">
        <v>914</v>
      </c>
      <c r="B34" s="692"/>
      <c r="C34" s="692"/>
      <c r="D34" s="101">
        <v>21</v>
      </c>
      <c r="E34" s="718"/>
      <c r="F34" s="700"/>
      <c r="G34" s="708"/>
      <c r="H34" s="700"/>
      <c r="I34" s="236">
        <f t="shared" si="0"/>
        <v>22</v>
      </c>
      <c r="J34" s="700"/>
      <c r="K34" s="700"/>
      <c r="L34" s="96"/>
      <c r="M34" s="96"/>
      <c r="N34" s="96"/>
      <c r="O34" s="96"/>
      <c r="P34" s="96"/>
      <c r="Q34" s="96"/>
      <c r="R34" s="96"/>
      <c r="S34" s="96"/>
      <c r="T34" s="96"/>
      <c r="U34" s="96"/>
    </row>
    <row r="35" spans="1:21" x14ac:dyDescent="0.2">
      <c r="A35" s="101" t="s">
        <v>914</v>
      </c>
      <c r="B35" s="692"/>
      <c r="C35" s="692"/>
      <c r="D35" s="101">
        <v>21</v>
      </c>
      <c r="E35" s="718"/>
      <c r="F35" s="700"/>
      <c r="G35" s="708"/>
      <c r="H35" s="700"/>
      <c r="I35" s="236">
        <f t="shared" si="0"/>
        <v>23</v>
      </c>
      <c r="J35" s="700"/>
      <c r="K35" s="700"/>
      <c r="L35" s="96"/>
      <c r="M35" s="96"/>
      <c r="N35" s="96"/>
      <c r="O35" s="96"/>
      <c r="P35" s="96"/>
      <c r="Q35" s="96"/>
      <c r="R35" s="96"/>
      <c r="S35" s="96"/>
      <c r="T35" s="96"/>
      <c r="U35" s="96"/>
    </row>
    <row r="36" spans="1:21" ht="12.75" customHeight="1" x14ac:dyDescent="0.25">
      <c r="A36" s="96"/>
      <c r="B36" s="96"/>
      <c r="C36" s="96"/>
      <c r="D36" s="96"/>
      <c r="E36" s="96"/>
      <c r="F36" s="693">
        <f>SUM(F13:F35)</f>
        <v>0</v>
      </c>
      <c r="G36" s="361"/>
      <c r="H36" s="693">
        <f>SUM(H13:H35)</f>
        <v>0</v>
      </c>
      <c r="I36" s="361"/>
      <c r="J36" s="693">
        <f>SUM(J13:J35)</f>
        <v>0</v>
      </c>
      <c r="K36" s="693">
        <f>SUM(K13:K35)</f>
        <v>0</v>
      </c>
      <c r="L36" s="96"/>
      <c r="M36" s="96"/>
      <c r="N36" s="96"/>
      <c r="O36" s="96"/>
      <c r="P36" s="96"/>
      <c r="Q36" s="96"/>
      <c r="R36" s="96"/>
      <c r="S36" s="96"/>
      <c r="T36" s="96"/>
      <c r="U36" s="96"/>
    </row>
    <row r="37" spans="1:21" x14ac:dyDescent="0.2">
      <c r="A37" s="96"/>
      <c r="B37" s="96"/>
      <c r="C37" s="96"/>
      <c r="D37" s="96"/>
      <c r="E37" s="96"/>
      <c r="F37" s="96"/>
      <c r="G37" s="96"/>
      <c r="H37" s="96"/>
      <c r="I37" s="96"/>
      <c r="J37" s="96"/>
      <c r="K37" s="96"/>
      <c r="L37" s="96"/>
      <c r="M37" s="96"/>
      <c r="N37" s="96"/>
      <c r="O37" s="96"/>
      <c r="P37" s="96"/>
      <c r="Q37" s="96"/>
      <c r="R37" s="96"/>
      <c r="S37" s="96"/>
      <c r="T37" s="96"/>
      <c r="U37" s="96"/>
    </row>
    <row r="38" spans="1:21" x14ac:dyDescent="0.2">
      <c r="A38" s="96"/>
      <c r="B38" s="96"/>
      <c r="C38" s="96"/>
      <c r="D38" s="96"/>
      <c r="E38" s="96"/>
      <c r="F38" s="96"/>
      <c r="G38" s="96"/>
      <c r="H38" s="96"/>
      <c r="I38" s="96"/>
      <c r="J38" s="96"/>
      <c r="K38" s="96"/>
      <c r="L38" s="96"/>
      <c r="M38" s="96"/>
      <c r="N38" s="96"/>
      <c r="O38" s="96"/>
      <c r="P38" s="96"/>
      <c r="Q38" s="96"/>
      <c r="R38" s="96"/>
      <c r="S38" s="96"/>
      <c r="T38" s="96"/>
      <c r="U38" s="96"/>
    </row>
    <row r="39" spans="1:21" x14ac:dyDescent="0.2">
      <c r="A39" s="96"/>
      <c r="B39" s="96"/>
      <c r="C39" s="96"/>
      <c r="D39" s="96"/>
      <c r="E39" s="96"/>
      <c r="F39" s="96"/>
      <c r="G39" s="96"/>
      <c r="H39" s="96"/>
      <c r="I39" s="96"/>
      <c r="J39" s="96"/>
      <c r="K39" s="96"/>
      <c r="L39" s="96"/>
      <c r="M39" s="96"/>
      <c r="N39" s="96"/>
      <c r="O39" s="96"/>
      <c r="P39" s="96"/>
      <c r="Q39" s="96"/>
      <c r="R39" s="96"/>
      <c r="S39" s="96"/>
      <c r="T39" s="96"/>
      <c r="U39" s="96"/>
    </row>
    <row r="40" spans="1:21" x14ac:dyDescent="0.2">
      <c r="A40" s="96"/>
      <c r="B40" s="96"/>
      <c r="C40" s="96"/>
      <c r="D40" s="96"/>
      <c r="E40" s="96"/>
      <c r="F40" s="96"/>
      <c r="G40" s="96"/>
      <c r="H40" s="96"/>
      <c r="I40" s="96"/>
      <c r="J40" s="96"/>
      <c r="K40" s="96"/>
      <c r="L40" s="96"/>
      <c r="M40" s="96"/>
      <c r="N40" s="96"/>
      <c r="O40" s="96"/>
      <c r="P40" s="96"/>
      <c r="Q40" s="96"/>
      <c r="R40" s="96"/>
      <c r="S40" s="96"/>
      <c r="T40" s="96"/>
      <c r="U40" s="96"/>
    </row>
    <row r="41" spans="1:21" x14ac:dyDescent="0.2">
      <c r="A41" s="96"/>
      <c r="B41" s="96"/>
      <c r="C41" s="96"/>
      <c r="D41" s="96"/>
      <c r="E41" s="96"/>
      <c r="F41" s="96"/>
      <c r="G41" s="96"/>
      <c r="H41" s="96"/>
      <c r="I41" s="96"/>
      <c r="J41" s="96"/>
      <c r="K41" s="96"/>
      <c r="L41" s="96"/>
      <c r="M41" s="96"/>
      <c r="N41" s="96"/>
      <c r="O41" s="96"/>
      <c r="P41" s="96"/>
      <c r="Q41" s="96"/>
      <c r="R41" s="96"/>
      <c r="S41" s="96"/>
      <c r="T41" s="96"/>
      <c r="U41" s="96"/>
    </row>
    <row r="42" spans="1:21" x14ac:dyDescent="0.2">
      <c r="A42" s="96"/>
      <c r="B42" s="96"/>
      <c r="C42" s="96"/>
      <c r="D42" s="96"/>
      <c r="E42" s="96"/>
      <c r="F42" s="96"/>
      <c r="G42" s="96"/>
      <c r="H42" s="96"/>
      <c r="I42" s="96"/>
      <c r="J42" s="96"/>
      <c r="K42" s="96"/>
      <c r="L42" s="96"/>
      <c r="M42" s="96"/>
      <c r="N42" s="96"/>
      <c r="O42" s="96"/>
      <c r="P42" s="96"/>
      <c r="Q42" s="96"/>
      <c r="R42" s="96"/>
      <c r="S42" s="96"/>
      <c r="T42" s="96"/>
      <c r="U42" s="96"/>
    </row>
    <row r="43" spans="1:21" x14ac:dyDescent="0.2">
      <c r="A43" s="96"/>
      <c r="B43" s="96"/>
      <c r="C43" s="96"/>
      <c r="D43" s="96"/>
      <c r="E43" s="96"/>
      <c r="F43" s="96"/>
      <c r="G43" s="96"/>
      <c r="H43" s="96"/>
      <c r="I43" s="96"/>
      <c r="J43" s="96"/>
      <c r="K43" s="96"/>
      <c r="L43" s="96"/>
      <c r="M43" s="96"/>
      <c r="N43" s="96"/>
      <c r="O43" s="96"/>
      <c r="P43" s="96"/>
      <c r="Q43" s="96"/>
      <c r="R43" s="96"/>
      <c r="S43" s="96"/>
      <c r="T43" s="96"/>
      <c r="U43" s="96"/>
    </row>
    <row r="44" spans="1:21" x14ac:dyDescent="0.2">
      <c r="A44" s="96"/>
      <c r="B44" s="96"/>
      <c r="C44" s="96"/>
      <c r="D44" s="96"/>
      <c r="E44" s="96"/>
      <c r="F44" s="96"/>
      <c r="G44" s="96"/>
      <c r="H44" s="96"/>
      <c r="I44" s="96"/>
      <c r="J44" s="96"/>
      <c r="K44" s="96"/>
      <c r="L44" s="96"/>
      <c r="M44" s="96"/>
      <c r="N44" s="96"/>
      <c r="O44" s="96"/>
      <c r="P44" s="96"/>
      <c r="Q44" s="96"/>
      <c r="R44" s="96"/>
      <c r="S44" s="96"/>
      <c r="T44" s="96"/>
      <c r="U44" s="96"/>
    </row>
    <row r="45" spans="1:21" x14ac:dyDescent="0.2">
      <c r="A45" s="96"/>
      <c r="B45" s="96"/>
      <c r="C45" s="96"/>
      <c r="D45" s="96"/>
      <c r="E45" s="96"/>
      <c r="F45" s="96"/>
      <c r="G45" s="96"/>
      <c r="H45" s="96"/>
      <c r="I45" s="96"/>
      <c r="J45" s="96"/>
      <c r="K45" s="96"/>
      <c r="L45" s="96"/>
      <c r="M45" s="96"/>
      <c r="N45" s="96"/>
      <c r="O45" s="96"/>
      <c r="P45" s="96"/>
      <c r="Q45" s="96"/>
      <c r="R45" s="96"/>
      <c r="S45" s="96"/>
      <c r="T45" s="96"/>
      <c r="U45" s="96"/>
    </row>
    <row r="46" spans="1:21" x14ac:dyDescent="0.2">
      <c r="A46" s="96"/>
      <c r="B46" s="96"/>
      <c r="C46" s="96"/>
      <c r="D46" s="96"/>
      <c r="E46" s="96"/>
      <c r="F46" s="96"/>
      <c r="G46" s="96"/>
      <c r="H46" s="96"/>
      <c r="I46" s="96"/>
      <c r="J46" s="96"/>
      <c r="K46" s="96"/>
      <c r="L46" s="96"/>
      <c r="M46" s="96"/>
      <c r="N46" s="96"/>
      <c r="O46" s="96"/>
      <c r="P46" s="96"/>
      <c r="Q46" s="96"/>
      <c r="R46" s="96"/>
      <c r="S46" s="96"/>
      <c r="T46" s="96"/>
      <c r="U46" s="96"/>
    </row>
    <row r="47" spans="1:21" x14ac:dyDescent="0.2">
      <c r="A47" s="96"/>
      <c r="B47" s="96"/>
      <c r="C47" s="96"/>
      <c r="D47" s="96"/>
      <c r="E47" s="96"/>
      <c r="F47" s="96"/>
      <c r="G47" s="96"/>
      <c r="H47" s="96"/>
      <c r="I47" s="96"/>
      <c r="J47" s="96"/>
      <c r="K47" s="96"/>
      <c r="L47" s="96"/>
      <c r="M47" s="96"/>
      <c r="N47" s="96"/>
      <c r="O47" s="96"/>
      <c r="P47" s="96"/>
      <c r="Q47" s="96"/>
      <c r="R47" s="96"/>
      <c r="S47" s="96"/>
      <c r="T47" s="96"/>
      <c r="U47" s="96"/>
    </row>
    <row r="48" spans="1:21" x14ac:dyDescent="0.2">
      <c r="A48" s="96"/>
      <c r="B48" s="96"/>
      <c r="C48" s="96"/>
      <c r="D48" s="96"/>
      <c r="E48" s="96"/>
      <c r="F48" s="96"/>
      <c r="G48" s="96"/>
      <c r="H48" s="96"/>
      <c r="I48" s="96"/>
      <c r="J48" s="96"/>
      <c r="K48" s="96"/>
      <c r="L48" s="96"/>
      <c r="M48" s="96"/>
      <c r="N48" s="96"/>
      <c r="O48" s="96"/>
      <c r="P48" s="96"/>
      <c r="Q48" s="96"/>
      <c r="R48" s="96"/>
      <c r="S48" s="96"/>
      <c r="T48" s="96"/>
      <c r="U48" s="96"/>
    </row>
    <row r="49" spans="1:21" x14ac:dyDescent="0.2">
      <c r="A49" s="96"/>
      <c r="B49" s="96"/>
      <c r="C49" s="96"/>
      <c r="D49" s="96"/>
      <c r="E49" s="96"/>
      <c r="F49" s="96"/>
      <c r="G49" s="96"/>
      <c r="H49" s="96"/>
      <c r="I49" s="96"/>
      <c r="J49" s="96"/>
      <c r="K49" s="96"/>
      <c r="L49" s="96"/>
      <c r="M49" s="96"/>
      <c r="N49" s="96"/>
      <c r="O49" s="96"/>
      <c r="P49" s="96"/>
      <c r="Q49" s="96"/>
      <c r="R49" s="96"/>
      <c r="S49" s="96"/>
      <c r="T49" s="96"/>
      <c r="U49" s="96"/>
    </row>
    <row r="50" spans="1:21" x14ac:dyDescent="0.2">
      <c r="A50" s="96"/>
      <c r="B50" s="96"/>
      <c r="C50" s="96"/>
      <c r="D50" s="96"/>
      <c r="E50" s="96"/>
      <c r="F50" s="96"/>
      <c r="G50" s="96"/>
      <c r="H50" s="96"/>
      <c r="I50" s="96"/>
      <c r="J50" s="96"/>
      <c r="K50" s="96"/>
      <c r="L50" s="96"/>
      <c r="M50" s="96"/>
      <c r="N50" s="96"/>
      <c r="O50" s="96"/>
      <c r="P50" s="96"/>
      <c r="Q50" s="96"/>
      <c r="R50" s="96"/>
      <c r="S50" s="96"/>
      <c r="T50" s="96"/>
      <c r="U50" s="96"/>
    </row>
    <row r="51" spans="1:21" x14ac:dyDescent="0.2">
      <c r="A51" s="96"/>
      <c r="B51" s="96"/>
      <c r="C51" s="96"/>
      <c r="D51" s="96"/>
      <c r="E51" s="96"/>
      <c r="F51" s="96"/>
      <c r="G51" s="96"/>
      <c r="H51" s="96"/>
      <c r="I51" s="96"/>
      <c r="J51" s="96"/>
      <c r="K51" s="96"/>
      <c r="L51" s="96"/>
      <c r="M51" s="96"/>
      <c r="N51" s="96"/>
      <c r="O51" s="96"/>
      <c r="P51" s="96"/>
      <c r="Q51" s="96"/>
      <c r="R51" s="96"/>
      <c r="S51" s="96"/>
      <c r="T51" s="96"/>
      <c r="U51" s="96"/>
    </row>
    <row r="52" spans="1:21" x14ac:dyDescent="0.2">
      <c r="A52" s="96"/>
      <c r="B52" s="96"/>
      <c r="C52" s="96"/>
      <c r="D52" s="96"/>
      <c r="E52" s="96"/>
      <c r="F52" s="96"/>
      <c r="G52" s="96"/>
      <c r="H52" s="96"/>
      <c r="I52" s="96"/>
      <c r="J52" s="96"/>
      <c r="K52" s="96"/>
      <c r="L52" s="96"/>
      <c r="M52" s="96"/>
      <c r="N52" s="96"/>
      <c r="O52" s="96"/>
      <c r="P52" s="96"/>
      <c r="Q52" s="96"/>
      <c r="R52" s="96"/>
      <c r="S52" s="96"/>
      <c r="T52" s="96"/>
      <c r="U52" s="96"/>
    </row>
    <row r="53" spans="1:21" x14ac:dyDescent="0.2">
      <c r="A53" s="96"/>
      <c r="B53" s="96"/>
      <c r="C53" s="96"/>
      <c r="D53" s="96"/>
      <c r="E53" s="96"/>
      <c r="F53" s="96"/>
      <c r="G53" s="96"/>
      <c r="H53" s="96"/>
      <c r="I53" s="96"/>
      <c r="J53" s="96"/>
      <c r="K53" s="96"/>
      <c r="L53" s="96"/>
      <c r="M53" s="96"/>
      <c r="N53" s="96"/>
      <c r="O53" s="96"/>
      <c r="P53" s="96"/>
      <c r="Q53" s="96"/>
      <c r="R53" s="96"/>
      <c r="S53" s="96"/>
      <c r="T53" s="96"/>
      <c r="U53" s="96"/>
    </row>
    <row r="54" spans="1:21" x14ac:dyDescent="0.2">
      <c r="A54" s="96"/>
      <c r="B54" s="96"/>
      <c r="C54" s="96"/>
      <c r="D54" s="96"/>
      <c r="E54" s="96"/>
      <c r="F54" s="96"/>
      <c r="G54" s="96"/>
      <c r="H54" s="96"/>
      <c r="I54" s="96"/>
      <c r="J54" s="96"/>
      <c r="K54" s="96"/>
      <c r="L54" s="96"/>
      <c r="M54" s="96"/>
      <c r="N54" s="96"/>
      <c r="O54" s="96"/>
      <c r="P54" s="96"/>
      <c r="Q54" s="96"/>
      <c r="R54" s="96"/>
      <c r="S54" s="96"/>
      <c r="T54" s="96"/>
      <c r="U54" s="96"/>
    </row>
    <row r="55" spans="1:21" x14ac:dyDescent="0.2">
      <c r="A55" s="96"/>
      <c r="B55" s="96"/>
      <c r="C55" s="96"/>
      <c r="D55" s="96"/>
      <c r="E55" s="96"/>
      <c r="F55" s="96"/>
      <c r="G55" s="96"/>
      <c r="H55" s="96"/>
      <c r="I55" s="96"/>
      <c r="J55" s="96"/>
      <c r="K55" s="96"/>
      <c r="L55" s="96"/>
      <c r="M55" s="96"/>
      <c r="N55" s="96"/>
      <c r="O55" s="96"/>
      <c r="P55" s="96"/>
      <c r="Q55" s="96"/>
      <c r="R55" s="96"/>
      <c r="S55" s="96"/>
      <c r="T55" s="96"/>
      <c r="U55" s="96"/>
    </row>
    <row r="56" spans="1:21" x14ac:dyDescent="0.2">
      <c r="J56" s="96"/>
      <c r="K56" s="96"/>
      <c r="L56" s="96"/>
      <c r="M56" s="96"/>
      <c r="N56" s="96"/>
      <c r="O56" s="96"/>
      <c r="P56" s="96"/>
      <c r="Q56" s="96"/>
      <c r="R56" s="96"/>
      <c r="S56" s="96"/>
      <c r="T56" s="96"/>
      <c r="U56" s="96"/>
    </row>
    <row r="57" spans="1:21" x14ac:dyDescent="0.2">
      <c r="J57" s="96"/>
      <c r="K57" s="96"/>
      <c r="L57" s="96"/>
      <c r="M57" s="96"/>
      <c r="N57" s="96"/>
      <c r="O57" s="96"/>
      <c r="P57" s="96"/>
      <c r="Q57" s="96"/>
      <c r="R57" s="96"/>
      <c r="S57" s="96"/>
      <c r="T57" s="96"/>
      <c r="U57" s="96"/>
    </row>
    <row r="58" spans="1:21" x14ac:dyDescent="0.2">
      <c r="J58" s="96"/>
      <c r="K58" s="96"/>
      <c r="L58" s="96"/>
      <c r="M58" s="96"/>
      <c r="N58" s="96"/>
      <c r="O58" s="96"/>
      <c r="P58" s="96"/>
      <c r="Q58" s="96"/>
      <c r="R58" s="96"/>
      <c r="S58" s="96"/>
      <c r="T58" s="96"/>
      <c r="U58" s="96"/>
    </row>
    <row r="59" spans="1:21" x14ac:dyDescent="0.2">
      <c r="J59" s="96"/>
      <c r="K59" s="96"/>
      <c r="L59" s="96"/>
      <c r="M59" s="96"/>
      <c r="N59" s="96"/>
      <c r="O59" s="96"/>
      <c r="P59" s="96"/>
      <c r="Q59" s="96"/>
      <c r="R59" s="96"/>
      <c r="S59" s="96"/>
      <c r="T59" s="96"/>
      <c r="U59" s="96"/>
    </row>
    <row r="60" spans="1:21" x14ac:dyDescent="0.2">
      <c r="J60" s="96"/>
      <c r="K60" s="96"/>
      <c r="L60" s="96"/>
      <c r="M60" s="96"/>
      <c r="N60" s="96"/>
      <c r="O60" s="96"/>
      <c r="P60" s="96"/>
      <c r="Q60" s="96"/>
      <c r="R60" s="96"/>
      <c r="S60" s="96"/>
      <c r="T60" s="96"/>
      <c r="U60" s="96"/>
    </row>
    <row r="61" spans="1:21" x14ac:dyDescent="0.2">
      <c r="J61" s="96"/>
      <c r="K61" s="96"/>
      <c r="L61" s="96"/>
      <c r="M61" s="96"/>
      <c r="N61" s="96"/>
      <c r="O61" s="96"/>
      <c r="P61" s="96"/>
      <c r="Q61" s="96"/>
      <c r="R61" s="96"/>
      <c r="S61" s="96"/>
      <c r="T61" s="96"/>
      <c r="U61" s="96"/>
    </row>
    <row r="62" spans="1:21" x14ac:dyDescent="0.2">
      <c r="J62" s="96"/>
      <c r="K62" s="96"/>
      <c r="L62" s="96"/>
      <c r="M62" s="96"/>
      <c r="N62" s="96"/>
      <c r="O62" s="96"/>
      <c r="P62" s="96"/>
      <c r="Q62" s="96"/>
      <c r="R62" s="96"/>
      <c r="S62" s="96"/>
      <c r="T62" s="96"/>
      <c r="U62" s="96"/>
    </row>
    <row r="63" spans="1:21" x14ac:dyDescent="0.2">
      <c r="J63" s="96"/>
      <c r="K63" s="96"/>
      <c r="L63" s="96"/>
      <c r="M63" s="96"/>
      <c r="N63" s="96"/>
      <c r="O63" s="96"/>
      <c r="P63" s="96"/>
      <c r="Q63" s="96"/>
      <c r="R63" s="96"/>
      <c r="S63" s="96"/>
      <c r="T63" s="96"/>
      <c r="U63" s="96"/>
    </row>
    <row r="64" spans="1:21" x14ac:dyDescent="0.2">
      <c r="J64" s="96"/>
      <c r="K64" s="96"/>
      <c r="L64" s="96"/>
      <c r="M64" s="96"/>
      <c r="N64" s="96"/>
      <c r="O64" s="96"/>
      <c r="P64" s="96"/>
      <c r="Q64" s="96"/>
      <c r="R64" s="96"/>
      <c r="S64" s="96"/>
      <c r="T64" s="96"/>
      <c r="U64" s="96"/>
    </row>
    <row r="65" spans="10:21" x14ac:dyDescent="0.2">
      <c r="J65" s="96"/>
      <c r="K65" s="96"/>
      <c r="L65" s="96"/>
      <c r="M65" s="96"/>
      <c r="N65" s="96"/>
      <c r="O65" s="96"/>
      <c r="P65" s="96"/>
      <c r="Q65" s="96"/>
      <c r="R65" s="96"/>
      <c r="S65" s="96"/>
      <c r="T65" s="96"/>
      <c r="U65" s="96"/>
    </row>
    <row r="66" spans="10:21" x14ac:dyDescent="0.2">
      <c r="J66" s="96"/>
      <c r="K66" s="96"/>
      <c r="L66" s="96"/>
      <c r="M66" s="96"/>
      <c r="N66" s="96"/>
      <c r="O66" s="96"/>
      <c r="P66" s="96"/>
      <c r="Q66" s="96"/>
      <c r="R66" s="96"/>
      <c r="S66" s="96"/>
      <c r="T66" s="96"/>
      <c r="U66" s="96"/>
    </row>
    <row r="67" spans="10:21" x14ac:dyDescent="0.2">
      <c r="J67" s="96"/>
      <c r="K67" s="96"/>
      <c r="L67" s="96"/>
      <c r="M67" s="96"/>
      <c r="N67" s="96"/>
      <c r="O67" s="96"/>
      <c r="P67" s="96"/>
      <c r="Q67" s="96"/>
      <c r="R67" s="96"/>
      <c r="S67" s="96"/>
      <c r="T67" s="96"/>
      <c r="U67" s="96"/>
    </row>
    <row r="68" spans="10:21" x14ac:dyDescent="0.2">
      <c r="J68" s="96"/>
      <c r="K68" s="96"/>
      <c r="L68" s="96"/>
      <c r="M68" s="96"/>
      <c r="N68" s="96"/>
      <c r="O68" s="96"/>
      <c r="P68" s="96"/>
      <c r="Q68" s="96"/>
      <c r="R68" s="96"/>
      <c r="S68" s="96"/>
      <c r="T68" s="96"/>
      <c r="U68" s="96"/>
    </row>
    <row r="69" spans="10:21" x14ac:dyDescent="0.2">
      <c r="J69" s="96"/>
      <c r="K69" s="96"/>
      <c r="L69" s="96"/>
      <c r="M69" s="96"/>
      <c r="N69" s="96"/>
      <c r="O69" s="96"/>
      <c r="P69" s="96"/>
      <c r="Q69" s="96"/>
      <c r="R69" s="96"/>
      <c r="S69" s="96"/>
      <c r="T69" s="96"/>
      <c r="U69" s="96"/>
    </row>
    <row r="70" spans="10:21" x14ac:dyDescent="0.2">
      <c r="J70" s="96"/>
      <c r="K70" s="96"/>
      <c r="L70" s="96"/>
      <c r="M70" s="96"/>
      <c r="N70" s="96"/>
      <c r="O70" s="96"/>
      <c r="P70" s="96"/>
      <c r="Q70" s="96"/>
      <c r="R70" s="96"/>
      <c r="S70" s="96"/>
      <c r="T70" s="96"/>
      <c r="U70" s="96"/>
    </row>
    <row r="71" spans="10:21" x14ac:dyDescent="0.2">
      <c r="J71" s="96"/>
      <c r="K71" s="96"/>
      <c r="L71" s="96"/>
      <c r="M71" s="96"/>
      <c r="N71" s="96"/>
      <c r="O71" s="96"/>
      <c r="P71" s="96"/>
      <c r="Q71" s="96"/>
      <c r="R71" s="96"/>
      <c r="S71" s="96"/>
      <c r="T71" s="96"/>
      <c r="U71" s="96"/>
    </row>
  </sheetData>
  <sheetProtection password="D13B" sheet="1" objects="1" scenarios="1" selectLockedCells="1"/>
  <mergeCells count="4">
    <mergeCell ref="H6:I6"/>
    <mergeCell ref="H7:I7"/>
    <mergeCell ref="H8:I8"/>
    <mergeCell ref="B10:K10"/>
  </mergeCells>
  <phoneticPr fontId="2" type="noConversion"/>
  <printOptions horizontalCentered="1"/>
  <pageMargins left="0.25" right="0.25" top="0.75" bottom="0.75" header="0.3" footer="0.3"/>
  <pageSetup scale="75" orientation="portrait" r:id="rId1"/>
  <headerFooter alignWithMargins="0">
    <oddHeader>&amp;R&amp;"Times New Roman,Bold"&amp;11Page 19.&amp;P</oddHeader>
    <oddFooter>&amp;L&amp;8&amp;Z&amp;F, &amp;A&amp;R&amp;8&amp;D, &amp;T</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7" tint="0.39997558519241921"/>
  </sheetPr>
  <dimension ref="A1:V71"/>
  <sheetViews>
    <sheetView topLeftCell="A10" workbookViewId="0">
      <selection activeCell="G13" sqref="G13:G35"/>
    </sheetView>
  </sheetViews>
  <sheetFormatPr defaultRowHeight="12.75" x14ac:dyDescent="0.2"/>
  <cols>
    <col min="1" max="1" width="8" style="70" customWidth="1"/>
    <col min="2" max="2" width="14.5703125" style="70" customWidth="1"/>
    <col min="3" max="3" width="14.28515625" style="70" customWidth="1"/>
    <col min="4" max="4" width="5.5703125" style="70" customWidth="1"/>
    <col min="5" max="5" width="14.5703125" style="70" customWidth="1"/>
    <col min="6" max="7" width="13.140625" style="70" customWidth="1"/>
    <col min="8" max="8" width="15.28515625" style="70" customWidth="1"/>
    <col min="9" max="9" width="8" style="70" customWidth="1"/>
    <col min="10" max="10" width="12" style="70" customWidth="1"/>
    <col min="11" max="11" width="10.42578125" style="70" customWidth="1"/>
    <col min="12" max="16384" width="9.140625" style="70"/>
  </cols>
  <sheetData>
    <row r="1" spans="1:22" ht="18.75" x14ac:dyDescent="0.3">
      <c r="A1" s="50" t="s">
        <v>1036</v>
      </c>
      <c r="B1" s="151"/>
      <c r="C1" s="151"/>
      <c r="D1" s="151"/>
      <c r="E1" s="151"/>
      <c r="F1" s="151"/>
      <c r="G1" s="151"/>
      <c r="H1" s="151"/>
      <c r="I1" s="83" t="s">
        <v>356</v>
      </c>
      <c r="J1" s="96"/>
      <c r="K1" s="96"/>
      <c r="L1" s="96"/>
      <c r="M1" s="96"/>
      <c r="N1" s="96"/>
      <c r="O1" s="96"/>
      <c r="P1" s="96"/>
      <c r="Q1" s="96"/>
      <c r="R1" s="96"/>
      <c r="S1" s="96"/>
      <c r="T1" s="96"/>
      <c r="U1" s="96"/>
    </row>
    <row r="2" spans="1:22" ht="18.75" x14ac:dyDescent="0.3">
      <c r="A2" s="50" t="s">
        <v>805</v>
      </c>
      <c r="B2" s="151"/>
      <c r="C2" s="151"/>
      <c r="D2" s="151"/>
      <c r="E2" s="151"/>
      <c r="F2" s="151"/>
      <c r="G2" s="151"/>
      <c r="H2" s="151"/>
      <c r="I2" s="96"/>
      <c r="J2" s="96"/>
      <c r="K2" s="96"/>
      <c r="L2" s="96"/>
      <c r="M2" s="96"/>
      <c r="N2" s="96"/>
      <c r="O2" s="96"/>
      <c r="P2" s="96"/>
      <c r="Q2" s="96"/>
      <c r="R2" s="96"/>
      <c r="S2" s="96"/>
      <c r="T2" s="96"/>
      <c r="U2" s="96"/>
    </row>
    <row r="3" spans="1:22" ht="18.75" x14ac:dyDescent="0.3">
      <c r="A3" s="50" t="s">
        <v>301</v>
      </c>
      <c r="B3" s="151"/>
      <c r="C3" s="151"/>
      <c r="D3" s="151"/>
      <c r="E3" s="151"/>
      <c r="F3" s="151"/>
      <c r="G3" s="151"/>
      <c r="H3" s="151"/>
      <c r="I3" s="96"/>
      <c r="J3" s="96"/>
      <c r="K3" s="96"/>
      <c r="L3" s="96"/>
      <c r="M3" s="96"/>
      <c r="N3" s="96"/>
      <c r="O3" s="96"/>
      <c r="P3" s="96"/>
      <c r="Q3" s="96"/>
      <c r="R3" s="96"/>
      <c r="S3" s="96"/>
      <c r="T3" s="96"/>
      <c r="U3" s="96"/>
    </row>
    <row r="4" spans="1:22" ht="18.75" x14ac:dyDescent="0.3">
      <c r="A4" s="50" t="s">
        <v>988</v>
      </c>
      <c r="B4" s="151"/>
      <c r="C4" s="151"/>
      <c r="D4" s="151"/>
      <c r="E4" s="151"/>
      <c r="F4" s="151"/>
      <c r="G4" s="151"/>
      <c r="H4" s="151"/>
      <c r="I4" s="96"/>
      <c r="J4" s="96"/>
      <c r="K4" s="96"/>
      <c r="L4" s="96"/>
      <c r="M4" s="96"/>
      <c r="N4" s="96"/>
      <c r="O4" s="96"/>
      <c r="P4" s="96"/>
      <c r="Q4" s="96"/>
      <c r="R4" s="96"/>
      <c r="S4" s="96"/>
      <c r="T4" s="96"/>
      <c r="U4" s="96"/>
    </row>
    <row r="5" spans="1:22" ht="6" customHeight="1" x14ac:dyDescent="0.3">
      <c r="A5" s="50"/>
      <c r="B5" s="151"/>
      <c r="C5" s="151"/>
      <c r="D5" s="151"/>
      <c r="E5" s="151"/>
      <c r="F5" s="151"/>
      <c r="G5" s="151"/>
      <c r="H5" s="151"/>
      <c r="I5" s="96"/>
      <c r="J5" s="96"/>
      <c r="K5" s="96"/>
      <c r="L5" s="96"/>
      <c r="M5" s="96"/>
      <c r="N5" s="96"/>
      <c r="O5" s="96"/>
      <c r="P5" s="96"/>
      <c r="Q5" s="96"/>
      <c r="R5" s="96"/>
      <c r="S5" s="96"/>
      <c r="T5" s="96"/>
      <c r="U5" s="96"/>
    </row>
    <row r="6" spans="1:22" ht="30.75" customHeight="1" thickBot="1" x14ac:dyDescent="0.35">
      <c r="A6" s="96"/>
      <c r="B6" s="96"/>
      <c r="C6" s="96"/>
      <c r="D6" s="96"/>
      <c r="E6" s="96"/>
      <c r="F6" s="151"/>
      <c r="G6" s="98" t="s">
        <v>221</v>
      </c>
      <c r="H6" s="794">
        <f>'1 Provider Data'!$B$5</f>
        <v>0</v>
      </c>
      <c r="I6" s="794"/>
      <c r="J6" s="96"/>
      <c r="K6" s="96"/>
      <c r="L6" s="96"/>
      <c r="M6" s="96"/>
      <c r="N6" s="96"/>
      <c r="O6" s="96"/>
      <c r="P6" s="96"/>
      <c r="Q6" s="96"/>
      <c r="R6" s="96"/>
      <c r="S6" s="96"/>
      <c r="T6" s="96"/>
      <c r="U6" s="96"/>
    </row>
    <row r="7" spans="1:22" ht="18.75" x14ac:dyDescent="0.3">
      <c r="A7" s="694" t="str">
        <f>'5  Position Codes &amp;Titles'!B30</f>
        <v>Hearing Instrument Specialist</v>
      </c>
      <c r="B7" s="695"/>
      <c r="C7" s="695"/>
      <c r="D7" s="695"/>
      <c r="E7" s="696"/>
      <c r="F7" s="151"/>
      <c r="G7" s="98" t="s">
        <v>1034</v>
      </c>
      <c r="H7" s="887">
        <f>+'1 Provider Data'!$B$12</f>
        <v>0</v>
      </c>
      <c r="I7" s="887"/>
      <c r="J7" s="96"/>
      <c r="K7" s="96"/>
      <c r="L7" s="96"/>
      <c r="M7" s="96"/>
      <c r="N7" s="96"/>
      <c r="O7" s="96"/>
      <c r="P7" s="96"/>
      <c r="Q7" s="96"/>
      <c r="R7" s="96"/>
      <c r="S7" s="96"/>
      <c r="T7" s="96"/>
      <c r="U7" s="96"/>
    </row>
    <row r="8" spans="1:22" ht="19.5" thickBot="1" x14ac:dyDescent="0.35">
      <c r="A8" s="697"/>
      <c r="B8" s="698"/>
      <c r="C8" s="698"/>
      <c r="D8" s="698"/>
      <c r="E8" s="699"/>
      <c r="F8" s="151"/>
      <c r="G8" s="98" t="s">
        <v>222</v>
      </c>
      <c r="H8" s="798">
        <f>'1 Provider Data'!$B$7</f>
        <v>41455</v>
      </c>
      <c r="I8" s="798"/>
      <c r="J8" s="96"/>
      <c r="K8" s="96"/>
      <c r="L8" s="96"/>
      <c r="M8" s="96"/>
      <c r="N8" s="96"/>
      <c r="O8" s="96"/>
      <c r="P8" s="96"/>
      <c r="Q8" s="96"/>
      <c r="R8" s="96"/>
      <c r="S8" s="96"/>
      <c r="T8" s="96"/>
      <c r="U8" s="96"/>
    </row>
    <row r="9" spans="1:22" ht="12.75" customHeight="1" thickBot="1" x14ac:dyDescent="0.25">
      <c r="A9" s="96"/>
      <c r="B9" s="96"/>
      <c r="C9" s="96"/>
      <c r="D9" s="96"/>
      <c r="E9" s="96"/>
      <c r="F9" s="152"/>
      <c r="G9" s="152"/>
      <c r="H9" s="153"/>
      <c r="I9" s="96"/>
      <c r="J9" s="96"/>
      <c r="K9" s="96"/>
      <c r="L9" s="96"/>
      <c r="M9" s="96"/>
      <c r="N9" s="96"/>
      <c r="O9" s="96"/>
      <c r="P9" s="96"/>
      <c r="Q9" s="96"/>
      <c r="R9" s="96"/>
      <c r="S9" s="96"/>
      <c r="T9" s="96"/>
      <c r="U9" s="96"/>
    </row>
    <row r="10" spans="1:22" ht="25.5" customHeight="1" thickBot="1" x14ac:dyDescent="0.25">
      <c r="A10" s="96"/>
      <c r="B10" s="918" t="s">
        <v>12</v>
      </c>
      <c r="C10" s="919"/>
      <c r="D10" s="919"/>
      <c r="E10" s="919"/>
      <c r="F10" s="919"/>
      <c r="G10" s="919"/>
      <c r="H10" s="919"/>
      <c r="I10" s="919"/>
      <c r="J10" s="919"/>
      <c r="K10" s="920"/>
      <c r="L10" s="96"/>
      <c r="M10" s="96"/>
      <c r="N10" s="96"/>
      <c r="O10" s="96"/>
      <c r="P10" s="96"/>
      <c r="Q10" s="96"/>
      <c r="R10" s="96"/>
      <c r="S10" s="96"/>
      <c r="T10" s="96"/>
      <c r="U10" s="96"/>
    </row>
    <row r="11" spans="1:22" ht="18.75" customHeight="1" thickBot="1" x14ac:dyDescent="0.25">
      <c r="A11" s="145" t="s">
        <v>845</v>
      </c>
      <c r="B11" s="145" t="s">
        <v>846</v>
      </c>
      <c r="C11" s="145" t="s">
        <v>847</v>
      </c>
      <c r="D11" s="145" t="s">
        <v>848</v>
      </c>
      <c r="E11" s="238" t="s">
        <v>849</v>
      </c>
      <c r="F11" s="238" t="s">
        <v>844</v>
      </c>
      <c r="G11" s="238" t="s">
        <v>843</v>
      </c>
      <c r="H11" s="238" t="s">
        <v>850</v>
      </c>
      <c r="J11" s="238" t="s">
        <v>851</v>
      </c>
      <c r="K11" s="238" t="s">
        <v>123</v>
      </c>
      <c r="L11" s="96"/>
      <c r="M11" s="96"/>
      <c r="N11" s="96"/>
      <c r="O11" s="96"/>
      <c r="P11" s="96"/>
      <c r="Q11" s="96"/>
      <c r="R11" s="96"/>
      <c r="S11" s="96"/>
      <c r="T11" s="96"/>
      <c r="U11" s="96"/>
    </row>
    <row r="12" spans="1:22" s="157" customFormat="1" ht="93" customHeight="1" x14ac:dyDescent="0.25">
      <c r="A12" s="347" t="s">
        <v>244</v>
      </c>
      <c r="B12" s="155" t="s">
        <v>997</v>
      </c>
      <c r="C12" s="156" t="s">
        <v>998</v>
      </c>
      <c r="D12" s="156" t="s">
        <v>36</v>
      </c>
      <c r="E12" s="156" t="s">
        <v>242</v>
      </c>
      <c r="F12" s="99" t="s">
        <v>442</v>
      </c>
      <c r="G12" s="156" t="s">
        <v>243</v>
      </c>
      <c r="H12" s="99" t="s">
        <v>300</v>
      </c>
      <c r="I12" s="160" t="s">
        <v>31</v>
      </c>
      <c r="J12" s="237" t="s">
        <v>880</v>
      </c>
      <c r="K12" s="237" t="s">
        <v>881</v>
      </c>
      <c r="L12" s="96"/>
      <c r="M12" s="96"/>
      <c r="N12" s="96"/>
      <c r="O12" s="96"/>
      <c r="P12" s="96"/>
      <c r="Q12" s="96"/>
      <c r="R12" s="96"/>
      <c r="S12" s="96"/>
      <c r="T12" s="96"/>
      <c r="U12" s="96"/>
      <c r="V12" s="70"/>
    </row>
    <row r="13" spans="1:22" x14ac:dyDescent="0.2">
      <c r="A13" s="101" t="s">
        <v>914</v>
      </c>
      <c r="B13" s="692"/>
      <c r="C13" s="692"/>
      <c r="D13" s="101">
        <v>22</v>
      </c>
      <c r="E13" s="718"/>
      <c r="F13" s="700"/>
      <c r="G13" s="708"/>
      <c r="H13" s="700"/>
      <c r="I13" s="236">
        <v>1</v>
      </c>
      <c r="J13" s="700"/>
      <c r="K13" s="700"/>
      <c r="L13" s="96"/>
      <c r="M13" s="96"/>
      <c r="N13" s="96"/>
      <c r="O13" s="96"/>
      <c r="P13" s="96"/>
      <c r="Q13" s="96"/>
      <c r="R13" s="96"/>
      <c r="S13" s="96"/>
      <c r="T13" s="96"/>
      <c r="U13" s="96"/>
    </row>
    <row r="14" spans="1:22" x14ac:dyDescent="0.2">
      <c r="A14" s="101" t="s">
        <v>914</v>
      </c>
      <c r="B14" s="692"/>
      <c r="C14" s="692"/>
      <c r="D14" s="101">
        <v>22</v>
      </c>
      <c r="E14" s="718"/>
      <c r="F14" s="700"/>
      <c r="G14" s="708"/>
      <c r="H14" s="700"/>
      <c r="I14" s="236">
        <f>I13+1</f>
        <v>2</v>
      </c>
      <c r="J14" s="700"/>
      <c r="K14" s="700"/>
      <c r="L14" s="96"/>
      <c r="M14" s="96"/>
      <c r="N14" s="96"/>
      <c r="O14" s="96"/>
      <c r="P14" s="96"/>
      <c r="Q14" s="96"/>
      <c r="R14" s="96"/>
      <c r="S14" s="96"/>
      <c r="T14" s="96"/>
      <c r="U14" s="96"/>
    </row>
    <row r="15" spans="1:22" x14ac:dyDescent="0.2">
      <c r="A15" s="101" t="s">
        <v>914</v>
      </c>
      <c r="B15" s="692"/>
      <c r="C15" s="692"/>
      <c r="D15" s="101">
        <v>22</v>
      </c>
      <c r="E15" s="718"/>
      <c r="F15" s="700"/>
      <c r="G15" s="708"/>
      <c r="H15" s="700"/>
      <c r="I15" s="236">
        <f t="shared" ref="I15:I35" si="0">I14+1</f>
        <v>3</v>
      </c>
      <c r="J15" s="700"/>
      <c r="K15" s="700"/>
      <c r="L15" s="96"/>
      <c r="M15" s="96"/>
      <c r="N15" s="96"/>
      <c r="O15" s="96"/>
      <c r="P15" s="96"/>
      <c r="Q15" s="96"/>
      <c r="R15" s="96"/>
      <c r="S15" s="96"/>
      <c r="T15" s="96"/>
      <c r="U15" s="96"/>
    </row>
    <row r="16" spans="1:22" x14ac:dyDescent="0.2">
      <c r="A16" s="101" t="s">
        <v>914</v>
      </c>
      <c r="B16" s="692"/>
      <c r="C16" s="692"/>
      <c r="D16" s="101">
        <v>22</v>
      </c>
      <c r="E16" s="718"/>
      <c r="F16" s="700"/>
      <c r="G16" s="708"/>
      <c r="H16" s="700"/>
      <c r="I16" s="236">
        <f t="shared" si="0"/>
        <v>4</v>
      </c>
      <c r="J16" s="700"/>
      <c r="K16" s="700"/>
      <c r="L16" s="96"/>
      <c r="M16" s="96"/>
      <c r="N16" s="96"/>
      <c r="O16" s="96"/>
      <c r="P16" s="96"/>
      <c r="Q16" s="96"/>
      <c r="R16" s="96"/>
      <c r="S16" s="96"/>
      <c r="T16" s="96"/>
      <c r="U16" s="96"/>
    </row>
    <row r="17" spans="1:21" x14ac:dyDescent="0.2">
      <c r="A17" s="101" t="s">
        <v>914</v>
      </c>
      <c r="B17" s="692"/>
      <c r="C17" s="692"/>
      <c r="D17" s="101">
        <v>22</v>
      </c>
      <c r="E17" s="718"/>
      <c r="F17" s="700"/>
      <c r="G17" s="708"/>
      <c r="H17" s="700"/>
      <c r="I17" s="236">
        <f t="shared" si="0"/>
        <v>5</v>
      </c>
      <c r="J17" s="700"/>
      <c r="K17" s="700"/>
      <c r="L17" s="96"/>
      <c r="M17" s="96"/>
      <c r="N17" s="96"/>
      <c r="O17" s="96"/>
      <c r="P17" s="96"/>
      <c r="Q17" s="96"/>
      <c r="R17" s="96"/>
      <c r="S17" s="96"/>
      <c r="T17" s="96"/>
      <c r="U17" s="96"/>
    </row>
    <row r="18" spans="1:21" x14ac:dyDescent="0.2">
      <c r="A18" s="101" t="s">
        <v>914</v>
      </c>
      <c r="B18" s="692"/>
      <c r="C18" s="692"/>
      <c r="D18" s="101">
        <v>22</v>
      </c>
      <c r="E18" s="718"/>
      <c r="F18" s="700"/>
      <c r="G18" s="708"/>
      <c r="H18" s="700"/>
      <c r="I18" s="236">
        <f t="shared" si="0"/>
        <v>6</v>
      </c>
      <c r="J18" s="700"/>
      <c r="K18" s="700"/>
      <c r="L18" s="96"/>
      <c r="M18" s="96"/>
      <c r="N18" s="96"/>
      <c r="O18" s="96"/>
      <c r="P18" s="96"/>
      <c r="Q18" s="96"/>
      <c r="R18" s="96"/>
      <c r="S18" s="96"/>
      <c r="T18" s="96"/>
      <c r="U18" s="96"/>
    </row>
    <row r="19" spans="1:21" x14ac:dyDescent="0.2">
      <c r="A19" s="101" t="s">
        <v>914</v>
      </c>
      <c r="B19" s="692"/>
      <c r="C19" s="692"/>
      <c r="D19" s="101">
        <v>22</v>
      </c>
      <c r="E19" s="718"/>
      <c r="F19" s="700"/>
      <c r="G19" s="708"/>
      <c r="H19" s="700"/>
      <c r="I19" s="236">
        <f t="shared" si="0"/>
        <v>7</v>
      </c>
      <c r="J19" s="700"/>
      <c r="K19" s="700"/>
      <c r="L19" s="96"/>
      <c r="M19" s="96"/>
      <c r="N19" s="96"/>
      <c r="O19" s="96"/>
      <c r="P19" s="96"/>
      <c r="Q19" s="96"/>
      <c r="R19" s="96"/>
      <c r="S19" s="96"/>
      <c r="T19" s="96"/>
      <c r="U19" s="96"/>
    </row>
    <row r="20" spans="1:21" x14ac:dyDescent="0.2">
      <c r="A20" s="101" t="s">
        <v>914</v>
      </c>
      <c r="B20" s="692"/>
      <c r="C20" s="692"/>
      <c r="D20" s="101">
        <v>22</v>
      </c>
      <c r="E20" s="718"/>
      <c r="F20" s="700"/>
      <c r="G20" s="708"/>
      <c r="H20" s="700"/>
      <c r="I20" s="236">
        <f t="shared" si="0"/>
        <v>8</v>
      </c>
      <c r="J20" s="700"/>
      <c r="K20" s="700"/>
      <c r="L20" s="96"/>
      <c r="M20" s="96"/>
      <c r="N20" s="96"/>
      <c r="O20" s="96"/>
      <c r="P20" s="96"/>
      <c r="Q20" s="96"/>
      <c r="R20" s="96"/>
      <c r="S20" s="96"/>
      <c r="T20" s="96"/>
      <c r="U20" s="96"/>
    </row>
    <row r="21" spans="1:21" x14ac:dyDescent="0.2">
      <c r="A21" s="101" t="s">
        <v>914</v>
      </c>
      <c r="B21" s="692"/>
      <c r="C21" s="692"/>
      <c r="D21" s="101">
        <v>22</v>
      </c>
      <c r="E21" s="718"/>
      <c r="F21" s="700"/>
      <c r="G21" s="708"/>
      <c r="H21" s="700"/>
      <c r="I21" s="236">
        <f t="shared" si="0"/>
        <v>9</v>
      </c>
      <c r="J21" s="700"/>
      <c r="K21" s="700"/>
      <c r="L21" s="96"/>
      <c r="M21" s="96"/>
      <c r="N21" s="96"/>
      <c r="O21" s="96"/>
      <c r="P21" s="96"/>
      <c r="Q21" s="96"/>
      <c r="R21" s="96"/>
      <c r="S21" s="96"/>
      <c r="T21" s="96"/>
      <c r="U21" s="96"/>
    </row>
    <row r="22" spans="1:21" x14ac:dyDescent="0.2">
      <c r="A22" s="101" t="s">
        <v>914</v>
      </c>
      <c r="B22" s="692"/>
      <c r="C22" s="692"/>
      <c r="D22" s="101">
        <v>22</v>
      </c>
      <c r="E22" s="718"/>
      <c r="F22" s="700"/>
      <c r="G22" s="708"/>
      <c r="H22" s="700"/>
      <c r="I22" s="236">
        <f t="shared" si="0"/>
        <v>10</v>
      </c>
      <c r="J22" s="700"/>
      <c r="K22" s="700"/>
      <c r="L22" s="96"/>
      <c r="M22" s="96"/>
      <c r="N22" s="96"/>
      <c r="O22" s="96"/>
      <c r="P22" s="96"/>
      <c r="Q22" s="96"/>
      <c r="R22" s="96"/>
      <c r="S22" s="96"/>
      <c r="T22" s="96"/>
      <c r="U22" s="96"/>
    </row>
    <row r="23" spans="1:21" x14ac:dyDescent="0.2">
      <c r="A23" s="101" t="s">
        <v>914</v>
      </c>
      <c r="B23" s="692"/>
      <c r="C23" s="692"/>
      <c r="D23" s="101">
        <v>22</v>
      </c>
      <c r="E23" s="718"/>
      <c r="F23" s="700"/>
      <c r="G23" s="708"/>
      <c r="H23" s="700"/>
      <c r="I23" s="236">
        <f t="shared" si="0"/>
        <v>11</v>
      </c>
      <c r="J23" s="700"/>
      <c r="K23" s="700"/>
      <c r="L23" s="96"/>
      <c r="M23" s="96"/>
      <c r="N23" s="96"/>
      <c r="O23" s="96"/>
      <c r="P23" s="96"/>
      <c r="Q23" s="96"/>
      <c r="R23" s="96"/>
      <c r="S23" s="96"/>
      <c r="T23" s="96"/>
      <c r="U23" s="96"/>
    </row>
    <row r="24" spans="1:21" x14ac:dyDescent="0.2">
      <c r="A24" s="101" t="s">
        <v>914</v>
      </c>
      <c r="B24" s="692"/>
      <c r="C24" s="692"/>
      <c r="D24" s="101">
        <v>22</v>
      </c>
      <c r="E24" s="718"/>
      <c r="F24" s="700"/>
      <c r="G24" s="708"/>
      <c r="H24" s="700"/>
      <c r="I24" s="236">
        <f t="shared" si="0"/>
        <v>12</v>
      </c>
      <c r="J24" s="700"/>
      <c r="K24" s="700"/>
      <c r="L24" s="96"/>
      <c r="M24" s="96"/>
      <c r="N24" s="96"/>
      <c r="O24" s="96"/>
      <c r="P24" s="96"/>
      <c r="Q24" s="96"/>
      <c r="R24" s="96"/>
      <c r="S24" s="96"/>
      <c r="T24" s="96"/>
      <c r="U24" s="96"/>
    </row>
    <row r="25" spans="1:21" x14ac:dyDescent="0.2">
      <c r="A25" s="101" t="s">
        <v>914</v>
      </c>
      <c r="B25" s="692"/>
      <c r="C25" s="692"/>
      <c r="D25" s="101">
        <v>22</v>
      </c>
      <c r="E25" s="718"/>
      <c r="F25" s="700"/>
      <c r="G25" s="708"/>
      <c r="H25" s="700"/>
      <c r="I25" s="236">
        <f t="shared" si="0"/>
        <v>13</v>
      </c>
      <c r="J25" s="700"/>
      <c r="K25" s="700"/>
      <c r="L25" s="96"/>
      <c r="M25" s="96"/>
      <c r="N25" s="96"/>
      <c r="O25" s="96"/>
      <c r="P25" s="96"/>
      <c r="Q25" s="96"/>
      <c r="R25" s="96"/>
      <c r="S25" s="96"/>
      <c r="T25" s="96"/>
      <c r="U25" s="96"/>
    </row>
    <row r="26" spans="1:21" x14ac:dyDescent="0.2">
      <c r="A26" s="101" t="s">
        <v>914</v>
      </c>
      <c r="B26" s="692"/>
      <c r="C26" s="692"/>
      <c r="D26" s="101">
        <v>22</v>
      </c>
      <c r="E26" s="718"/>
      <c r="F26" s="700"/>
      <c r="G26" s="708"/>
      <c r="H26" s="700"/>
      <c r="I26" s="236">
        <f t="shared" si="0"/>
        <v>14</v>
      </c>
      <c r="J26" s="700"/>
      <c r="K26" s="700"/>
      <c r="L26" s="96"/>
      <c r="M26" s="96"/>
      <c r="N26" s="96"/>
      <c r="O26" s="96"/>
      <c r="P26" s="96"/>
      <c r="Q26" s="96"/>
      <c r="R26" s="96"/>
      <c r="S26" s="96"/>
      <c r="T26" s="96"/>
      <c r="U26" s="96"/>
    </row>
    <row r="27" spans="1:21" x14ac:dyDescent="0.2">
      <c r="A27" s="101" t="s">
        <v>914</v>
      </c>
      <c r="B27" s="692"/>
      <c r="C27" s="692"/>
      <c r="D27" s="101">
        <v>22</v>
      </c>
      <c r="E27" s="718"/>
      <c r="F27" s="700"/>
      <c r="G27" s="708"/>
      <c r="H27" s="700"/>
      <c r="I27" s="236">
        <f t="shared" si="0"/>
        <v>15</v>
      </c>
      <c r="J27" s="700"/>
      <c r="K27" s="700"/>
      <c r="L27" s="96"/>
      <c r="M27" s="96"/>
      <c r="N27" s="96"/>
      <c r="O27" s="96"/>
      <c r="P27" s="96"/>
      <c r="Q27" s="96"/>
      <c r="R27" s="96"/>
      <c r="S27" s="96"/>
      <c r="T27" s="96"/>
      <c r="U27" s="96"/>
    </row>
    <row r="28" spans="1:21" x14ac:dyDescent="0.2">
      <c r="A28" s="101" t="s">
        <v>914</v>
      </c>
      <c r="B28" s="692"/>
      <c r="C28" s="692"/>
      <c r="D28" s="101">
        <v>22</v>
      </c>
      <c r="E28" s="718"/>
      <c r="F28" s="700"/>
      <c r="G28" s="708"/>
      <c r="H28" s="700"/>
      <c r="I28" s="236">
        <f t="shared" si="0"/>
        <v>16</v>
      </c>
      <c r="J28" s="700"/>
      <c r="K28" s="700"/>
      <c r="L28" s="96"/>
      <c r="M28" s="96"/>
      <c r="N28" s="96"/>
      <c r="O28" s="96"/>
      <c r="P28" s="96"/>
      <c r="Q28" s="96"/>
      <c r="R28" s="96"/>
      <c r="S28" s="96"/>
      <c r="T28" s="96"/>
      <c r="U28" s="96"/>
    </row>
    <row r="29" spans="1:21" x14ac:dyDescent="0.2">
      <c r="A29" s="101" t="s">
        <v>914</v>
      </c>
      <c r="B29" s="692"/>
      <c r="C29" s="692"/>
      <c r="D29" s="101">
        <v>22</v>
      </c>
      <c r="E29" s="718"/>
      <c r="F29" s="700"/>
      <c r="G29" s="708"/>
      <c r="H29" s="700"/>
      <c r="I29" s="236">
        <f t="shared" si="0"/>
        <v>17</v>
      </c>
      <c r="J29" s="700"/>
      <c r="K29" s="700"/>
      <c r="L29" s="96"/>
      <c r="M29" s="96"/>
      <c r="N29" s="96"/>
      <c r="O29" s="96"/>
      <c r="P29" s="96"/>
      <c r="Q29" s="96"/>
      <c r="R29" s="96"/>
      <c r="S29" s="96"/>
      <c r="T29" s="96"/>
      <c r="U29" s="96"/>
    </row>
    <row r="30" spans="1:21" x14ac:dyDescent="0.2">
      <c r="A30" s="101" t="s">
        <v>914</v>
      </c>
      <c r="B30" s="692"/>
      <c r="C30" s="692"/>
      <c r="D30" s="101">
        <v>22</v>
      </c>
      <c r="E30" s="718"/>
      <c r="F30" s="700"/>
      <c r="G30" s="708"/>
      <c r="H30" s="700"/>
      <c r="I30" s="236">
        <f t="shared" si="0"/>
        <v>18</v>
      </c>
      <c r="J30" s="700"/>
      <c r="K30" s="700"/>
      <c r="L30" s="96"/>
      <c r="M30" s="96"/>
      <c r="N30" s="96"/>
      <c r="O30" s="96"/>
      <c r="P30" s="96"/>
      <c r="Q30" s="96"/>
      <c r="R30" s="96"/>
      <c r="S30" s="96"/>
      <c r="T30" s="96"/>
      <c r="U30" s="96"/>
    </row>
    <row r="31" spans="1:21" x14ac:dyDescent="0.2">
      <c r="A31" s="101" t="s">
        <v>914</v>
      </c>
      <c r="B31" s="692"/>
      <c r="C31" s="692"/>
      <c r="D31" s="101">
        <v>22</v>
      </c>
      <c r="E31" s="718"/>
      <c r="F31" s="700"/>
      <c r="G31" s="708"/>
      <c r="H31" s="700"/>
      <c r="I31" s="236">
        <f t="shared" si="0"/>
        <v>19</v>
      </c>
      <c r="J31" s="700"/>
      <c r="K31" s="700"/>
      <c r="L31" s="96"/>
      <c r="M31" s="96"/>
      <c r="N31" s="96"/>
      <c r="O31" s="96"/>
      <c r="P31" s="96"/>
      <c r="Q31" s="96"/>
      <c r="R31" s="96"/>
      <c r="S31" s="96"/>
      <c r="T31" s="96"/>
      <c r="U31" s="96"/>
    </row>
    <row r="32" spans="1:21" x14ac:dyDescent="0.2">
      <c r="A32" s="101" t="s">
        <v>914</v>
      </c>
      <c r="B32" s="692"/>
      <c r="C32" s="692"/>
      <c r="D32" s="101">
        <v>22</v>
      </c>
      <c r="E32" s="718"/>
      <c r="F32" s="700"/>
      <c r="G32" s="708"/>
      <c r="H32" s="700"/>
      <c r="I32" s="236">
        <f t="shared" si="0"/>
        <v>20</v>
      </c>
      <c r="J32" s="700"/>
      <c r="K32" s="700"/>
      <c r="L32" s="96"/>
      <c r="M32" s="96"/>
      <c r="N32" s="96"/>
      <c r="O32" s="96"/>
      <c r="P32" s="96"/>
      <c r="Q32" s="96"/>
      <c r="R32" s="96"/>
      <c r="S32" s="96"/>
      <c r="T32" s="96"/>
      <c r="U32" s="96"/>
    </row>
    <row r="33" spans="1:21" x14ac:dyDescent="0.2">
      <c r="A33" s="101" t="s">
        <v>914</v>
      </c>
      <c r="B33" s="692"/>
      <c r="C33" s="692"/>
      <c r="D33" s="101">
        <v>22</v>
      </c>
      <c r="E33" s="718"/>
      <c r="F33" s="700"/>
      <c r="G33" s="708"/>
      <c r="H33" s="700"/>
      <c r="I33" s="236">
        <f t="shared" si="0"/>
        <v>21</v>
      </c>
      <c r="J33" s="700"/>
      <c r="K33" s="700"/>
      <c r="L33" s="96"/>
      <c r="M33" s="96"/>
      <c r="N33" s="96"/>
      <c r="O33" s="96"/>
      <c r="P33" s="96"/>
      <c r="Q33" s="96"/>
      <c r="R33" s="96"/>
      <c r="S33" s="96"/>
      <c r="T33" s="96"/>
      <c r="U33" s="96"/>
    </row>
    <row r="34" spans="1:21" x14ac:dyDescent="0.2">
      <c r="A34" s="101" t="s">
        <v>914</v>
      </c>
      <c r="B34" s="692"/>
      <c r="C34" s="692"/>
      <c r="D34" s="101">
        <v>22</v>
      </c>
      <c r="E34" s="718"/>
      <c r="F34" s="700"/>
      <c r="G34" s="708"/>
      <c r="H34" s="700"/>
      <c r="I34" s="236">
        <f t="shared" si="0"/>
        <v>22</v>
      </c>
      <c r="J34" s="700"/>
      <c r="K34" s="700"/>
      <c r="L34" s="96"/>
      <c r="M34" s="96"/>
      <c r="N34" s="96"/>
      <c r="O34" s="96"/>
      <c r="P34" s="96"/>
      <c r="Q34" s="96"/>
      <c r="R34" s="96"/>
      <c r="S34" s="96"/>
      <c r="T34" s="96"/>
      <c r="U34" s="96"/>
    </row>
    <row r="35" spans="1:21" x14ac:dyDescent="0.2">
      <c r="A35" s="101" t="s">
        <v>914</v>
      </c>
      <c r="B35" s="692"/>
      <c r="C35" s="692"/>
      <c r="D35" s="101">
        <v>22</v>
      </c>
      <c r="E35" s="718"/>
      <c r="F35" s="700"/>
      <c r="G35" s="708"/>
      <c r="H35" s="700"/>
      <c r="I35" s="236">
        <f t="shared" si="0"/>
        <v>23</v>
      </c>
      <c r="J35" s="700"/>
      <c r="K35" s="700"/>
      <c r="L35" s="96"/>
      <c r="M35" s="96"/>
      <c r="N35" s="96"/>
      <c r="O35" s="96"/>
      <c r="P35" s="96"/>
      <c r="Q35" s="96"/>
      <c r="R35" s="96"/>
      <c r="S35" s="96"/>
      <c r="T35" s="96"/>
      <c r="U35" s="96"/>
    </row>
    <row r="36" spans="1:21" ht="12.75" customHeight="1" x14ac:dyDescent="0.25">
      <c r="A36" s="96"/>
      <c r="B36" s="96"/>
      <c r="C36" s="96"/>
      <c r="D36" s="96"/>
      <c r="E36" s="96"/>
      <c r="F36" s="693">
        <f>SUM(F13:F35)</f>
        <v>0</v>
      </c>
      <c r="G36" s="361"/>
      <c r="H36" s="693">
        <f>SUM(H13:H35)</f>
        <v>0</v>
      </c>
      <c r="I36" s="361"/>
      <c r="J36" s="693">
        <f>SUM(J13:J35)</f>
        <v>0</v>
      </c>
      <c r="K36" s="693">
        <f>SUM(K13:K35)</f>
        <v>0</v>
      </c>
      <c r="L36" s="96"/>
      <c r="M36" s="96"/>
      <c r="N36" s="96"/>
      <c r="O36" s="96"/>
      <c r="P36" s="96"/>
      <c r="Q36" s="96"/>
      <c r="R36" s="96"/>
      <c r="S36" s="96"/>
      <c r="T36" s="96"/>
      <c r="U36" s="96"/>
    </row>
    <row r="37" spans="1:21" x14ac:dyDescent="0.2">
      <c r="A37" s="96"/>
      <c r="B37" s="96"/>
      <c r="C37" s="96"/>
      <c r="D37" s="96"/>
      <c r="E37" s="96"/>
      <c r="F37" s="96"/>
      <c r="G37" s="96"/>
      <c r="H37" s="96"/>
      <c r="I37" s="96"/>
      <c r="J37" s="96"/>
      <c r="K37" s="96"/>
      <c r="L37" s="96"/>
      <c r="M37" s="96"/>
      <c r="N37" s="96"/>
      <c r="O37" s="96"/>
      <c r="P37" s="96"/>
      <c r="Q37" s="96"/>
      <c r="R37" s="96"/>
      <c r="S37" s="96"/>
      <c r="T37" s="96"/>
      <c r="U37" s="96"/>
    </row>
    <row r="38" spans="1:21" x14ac:dyDescent="0.2">
      <c r="A38" s="96"/>
      <c r="B38" s="96"/>
      <c r="C38" s="96"/>
      <c r="D38" s="96"/>
      <c r="E38" s="96"/>
      <c r="F38" s="96"/>
      <c r="G38" s="96"/>
      <c r="H38" s="96"/>
      <c r="I38" s="96"/>
      <c r="J38" s="96"/>
      <c r="K38" s="96"/>
      <c r="L38" s="96"/>
      <c r="M38" s="96"/>
      <c r="N38" s="96"/>
      <c r="O38" s="96"/>
      <c r="P38" s="96"/>
      <c r="Q38" s="96"/>
      <c r="R38" s="96"/>
      <c r="S38" s="96"/>
      <c r="T38" s="96"/>
      <c r="U38" s="96"/>
    </row>
    <row r="39" spans="1:21" x14ac:dyDescent="0.2">
      <c r="A39" s="96"/>
      <c r="B39" s="96"/>
      <c r="C39" s="96"/>
      <c r="D39" s="96"/>
      <c r="E39" s="96"/>
      <c r="F39" s="96"/>
      <c r="G39" s="96"/>
      <c r="H39" s="96"/>
      <c r="I39" s="96"/>
      <c r="J39" s="96"/>
      <c r="K39" s="96"/>
      <c r="L39" s="96"/>
      <c r="M39" s="96"/>
      <c r="N39" s="96"/>
      <c r="O39" s="96"/>
      <c r="P39" s="96"/>
      <c r="Q39" s="96"/>
      <c r="R39" s="96"/>
      <c r="S39" s="96"/>
      <c r="T39" s="96"/>
      <c r="U39" s="96"/>
    </row>
    <row r="40" spans="1:21" x14ac:dyDescent="0.2">
      <c r="A40" s="96"/>
      <c r="B40" s="96"/>
      <c r="C40" s="96"/>
      <c r="D40" s="96"/>
      <c r="E40" s="96"/>
      <c r="F40" s="96"/>
      <c r="G40" s="96"/>
      <c r="H40" s="96"/>
      <c r="I40" s="96"/>
      <c r="J40" s="96"/>
      <c r="K40" s="96"/>
      <c r="L40" s="96"/>
      <c r="M40" s="96"/>
      <c r="N40" s="96"/>
      <c r="O40" s="96"/>
      <c r="P40" s="96"/>
      <c r="Q40" s="96"/>
      <c r="R40" s="96"/>
      <c r="S40" s="96"/>
      <c r="T40" s="96"/>
      <c r="U40" s="96"/>
    </row>
    <row r="41" spans="1:21" x14ac:dyDescent="0.2">
      <c r="A41" s="96"/>
      <c r="B41" s="96"/>
      <c r="C41" s="96"/>
      <c r="D41" s="96"/>
      <c r="E41" s="96"/>
      <c r="F41" s="96"/>
      <c r="G41" s="96"/>
      <c r="H41" s="96"/>
      <c r="I41" s="96"/>
      <c r="J41" s="96"/>
      <c r="K41" s="96"/>
      <c r="L41" s="96"/>
      <c r="M41" s="96"/>
      <c r="N41" s="96"/>
      <c r="O41" s="96"/>
      <c r="P41" s="96"/>
      <c r="Q41" s="96"/>
      <c r="R41" s="96"/>
      <c r="S41" s="96"/>
      <c r="T41" s="96"/>
      <c r="U41" s="96"/>
    </row>
    <row r="42" spans="1:21" x14ac:dyDescent="0.2">
      <c r="A42" s="96"/>
      <c r="B42" s="96"/>
      <c r="C42" s="96"/>
      <c r="D42" s="96"/>
      <c r="E42" s="96"/>
      <c r="F42" s="96"/>
      <c r="G42" s="96"/>
      <c r="H42" s="96"/>
      <c r="I42" s="96"/>
      <c r="J42" s="96"/>
      <c r="K42" s="96"/>
      <c r="L42" s="96"/>
      <c r="M42" s="96"/>
      <c r="N42" s="96"/>
      <c r="O42" s="96"/>
      <c r="P42" s="96"/>
      <c r="Q42" s="96"/>
      <c r="R42" s="96"/>
      <c r="S42" s="96"/>
      <c r="T42" s="96"/>
      <c r="U42" s="96"/>
    </row>
    <row r="43" spans="1:21" x14ac:dyDescent="0.2">
      <c r="A43" s="96"/>
      <c r="B43" s="96"/>
      <c r="C43" s="96"/>
      <c r="D43" s="96"/>
      <c r="E43" s="96"/>
      <c r="F43" s="96"/>
      <c r="G43" s="96"/>
      <c r="H43" s="96"/>
      <c r="I43" s="96"/>
      <c r="J43" s="96"/>
      <c r="K43" s="96"/>
      <c r="L43" s="96"/>
      <c r="M43" s="96"/>
      <c r="N43" s="96"/>
      <c r="O43" s="96"/>
      <c r="P43" s="96"/>
      <c r="Q43" s="96"/>
      <c r="R43" s="96"/>
      <c r="S43" s="96"/>
      <c r="T43" s="96"/>
      <c r="U43" s="96"/>
    </row>
    <row r="44" spans="1:21" x14ac:dyDescent="0.2">
      <c r="A44" s="96"/>
      <c r="B44" s="96"/>
      <c r="C44" s="96"/>
      <c r="D44" s="96"/>
      <c r="E44" s="96"/>
      <c r="F44" s="96"/>
      <c r="G44" s="96"/>
      <c r="H44" s="96"/>
      <c r="I44" s="96"/>
      <c r="J44" s="96"/>
      <c r="K44" s="96"/>
      <c r="L44" s="96"/>
      <c r="M44" s="96"/>
      <c r="N44" s="96"/>
      <c r="O44" s="96"/>
      <c r="P44" s="96"/>
      <c r="Q44" s="96"/>
      <c r="R44" s="96"/>
      <c r="S44" s="96"/>
      <c r="T44" s="96"/>
      <c r="U44" s="96"/>
    </row>
    <row r="45" spans="1:21" x14ac:dyDescent="0.2">
      <c r="A45" s="96"/>
      <c r="B45" s="96"/>
      <c r="C45" s="96"/>
      <c r="D45" s="96"/>
      <c r="E45" s="96"/>
      <c r="F45" s="96"/>
      <c r="G45" s="96"/>
      <c r="H45" s="96"/>
      <c r="I45" s="96"/>
      <c r="J45" s="96"/>
      <c r="K45" s="96"/>
      <c r="L45" s="96"/>
      <c r="M45" s="96"/>
      <c r="N45" s="96"/>
      <c r="O45" s="96"/>
      <c r="P45" s="96"/>
      <c r="Q45" s="96"/>
      <c r="R45" s="96"/>
      <c r="S45" s="96"/>
      <c r="T45" s="96"/>
      <c r="U45" s="96"/>
    </row>
    <row r="46" spans="1:21" x14ac:dyDescent="0.2">
      <c r="A46" s="96"/>
      <c r="B46" s="96"/>
      <c r="C46" s="96"/>
      <c r="D46" s="96"/>
      <c r="E46" s="96"/>
      <c r="F46" s="96"/>
      <c r="G46" s="96"/>
      <c r="H46" s="96"/>
      <c r="I46" s="96"/>
      <c r="J46" s="96"/>
      <c r="K46" s="96"/>
      <c r="L46" s="96"/>
      <c r="M46" s="96"/>
      <c r="N46" s="96"/>
      <c r="O46" s="96"/>
      <c r="P46" s="96"/>
      <c r="Q46" s="96"/>
      <c r="R46" s="96"/>
      <c r="S46" s="96"/>
      <c r="T46" s="96"/>
      <c r="U46" s="96"/>
    </row>
    <row r="47" spans="1:21" x14ac:dyDescent="0.2">
      <c r="A47" s="96"/>
      <c r="B47" s="96"/>
      <c r="C47" s="96"/>
      <c r="D47" s="96"/>
      <c r="E47" s="96"/>
      <c r="F47" s="96"/>
      <c r="G47" s="96"/>
      <c r="H47" s="96"/>
      <c r="I47" s="96"/>
      <c r="J47" s="96"/>
      <c r="K47" s="96"/>
      <c r="L47" s="96"/>
      <c r="M47" s="96"/>
      <c r="N47" s="96"/>
      <c r="O47" s="96"/>
      <c r="P47" s="96"/>
      <c r="Q47" s="96"/>
      <c r="R47" s="96"/>
      <c r="S47" s="96"/>
      <c r="T47" s="96"/>
      <c r="U47" s="96"/>
    </row>
    <row r="48" spans="1:21" x14ac:dyDescent="0.2">
      <c r="A48" s="96"/>
      <c r="B48" s="96"/>
      <c r="C48" s="96"/>
      <c r="D48" s="96"/>
      <c r="E48" s="96"/>
      <c r="F48" s="96"/>
      <c r="G48" s="96"/>
      <c r="H48" s="96"/>
      <c r="I48" s="96"/>
      <c r="J48" s="96"/>
      <c r="K48" s="96"/>
      <c r="L48" s="96"/>
      <c r="M48" s="96"/>
      <c r="N48" s="96"/>
      <c r="O48" s="96"/>
      <c r="P48" s="96"/>
      <c r="Q48" s="96"/>
      <c r="R48" s="96"/>
      <c r="S48" s="96"/>
      <c r="T48" s="96"/>
      <c r="U48" s="96"/>
    </row>
    <row r="49" spans="1:21" x14ac:dyDescent="0.2">
      <c r="A49" s="96"/>
      <c r="B49" s="96"/>
      <c r="C49" s="96"/>
      <c r="D49" s="96"/>
      <c r="E49" s="96"/>
      <c r="F49" s="96"/>
      <c r="G49" s="96"/>
      <c r="H49" s="96"/>
      <c r="I49" s="96"/>
      <c r="J49" s="96"/>
      <c r="K49" s="96"/>
      <c r="L49" s="96"/>
      <c r="M49" s="96"/>
      <c r="N49" s="96"/>
      <c r="O49" s="96"/>
      <c r="P49" s="96"/>
      <c r="Q49" s="96"/>
      <c r="R49" s="96"/>
      <c r="S49" s="96"/>
      <c r="T49" s="96"/>
      <c r="U49" s="96"/>
    </row>
    <row r="50" spans="1:21" x14ac:dyDescent="0.2">
      <c r="A50" s="96"/>
      <c r="B50" s="96"/>
      <c r="C50" s="96"/>
      <c r="D50" s="96"/>
      <c r="E50" s="96"/>
      <c r="F50" s="96"/>
      <c r="G50" s="96"/>
      <c r="H50" s="96"/>
      <c r="I50" s="96"/>
      <c r="J50" s="96"/>
      <c r="K50" s="96"/>
      <c r="L50" s="96"/>
      <c r="M50" s="96"/>
      <c r="N50" s="96"/>
      <c r="O50" s="96"/>
      <c r="P50" s="96"/>
      <c r="Q50" s="96"/>
      <c r="R50" s="96"/>
      <c r="S50" s="96"/>
      <c r="T50" s="96"/>
      <c r="U50" s="96"/>
    </row>
    <row r="51" spans="1:21" x14ac:dyDescent="0.2">
      <c r="A51" s="96"/>
      <c r="B51" s="96"/>
      <c r="C51" s="96"/>
      <c r="D51" s="96"/>
      <c r="E51" s="96"/>
      <c r="F51" s="96"/>
      <c r="G51" s="96"/>
      <c r="H51" s="96"/>
      <c r="I51" s="96"/>
      <c r="J51" s="96"/>
      <c r="K51" s="96"/>
      <c r="L51" s="96"/>
      <c r="M51" s="96"/>
      <c r="N51" s="96"/>
      <c r="O51" s="96"/>
      <c r="P51" s="96"/>
      <c r="Q51" s="96"/>
      <c r="R51" s="96"/>
      <c r="S51" s="96"/>
      <c r="T51" s="96"/>
      <c r="U51" s="96"/>
    </row>
    <row r="52" spans="1:21" x14ac:dyDescent="0.2">
      <c r="A52" s="96"/>
      <c r="B52" s="96"/>
      <c r="C52" s="96"/>
      <c r="D52" s="96"/>
      <c r="E52" s="96"/>
      <c r="F52" s="96"/>
      <c r="G52" s="96"/>
      <c r="H52" s="96"/>
      <c r="I52" s="96"/>
      <c r="J52" s="96"/>
      <c r="K52" s="96"/>
      <c r="L52" s="96"/>
      <c r="M52" s="96"/>
      <c r="N52" s="96"/>
      <c r="O52" s="96"/>
      <c r="P52" s="96"/>
      <c r="Q52" s="96"/>
      <c r="R52" s="96"/>
      <c r="S52" s="96"/>
      <c r="T52" s="96"/>
      <c r="U52" s="96"/>
    </row>
    <row r="53" spans="1:21" x14ac:dyDescent="0.2">
      <c r="A53" s="96"/>
      <c r="B53" s="96"/>
      <c r="C53" s="96"/>
      <c r="D53" s="96"/>
      <c r="E53" s="96"/>
      <c r="F53" s="96"/>
      <c r="G53" s="96"/>
      <c r="H53" s="96"/>
      <c r="I53" s="96"/>
      <c r="J53" s="96"/>
      <c r="K53" s="96"/>
      <c r="L53" s="96"/>
      <c r="M53" s="96"/>
      <c r="N53" s="96"/>
      <c r="O53" s="96"/>
      <c r="P53" s="96"/>
      <c r="Q53" s="96"/>
      <c r="R53" s="96"/>
      <c r="S53" s="96"/>
      <c r="T53" s="96"/>
      <c r="U53" s="96"/>
    </row>
    <row r="54" spans="1:21" x14ac:dyDescent="0.2">
      <c r="A54" s="96"/>
      <c r="B54" s="96"/>
      <c r="C54" s="96"/>
      <c r="D54" s="96"/>
      <c r="E54" s="96"/>
      <c r="F54" s="96"/>
      <c r="G54" s="96"/>
      <c r="H54" s="96"/>
      <c r="I54" s="96"/>
      <c r="J54" s="96"/>
      <c r="K54" s="96"/>
      <c r="L54" s="96"/>
      <c r="M54" s="96"/>
      <c r="N54" s="96"/>
      <c r="O54" s="96"/>
      <c r="P54" s="96"/>
      <c r="Q54" s="96"/>
      <c r="R54" s="96"/>
      <c r="S54" s="96"/>
      <c r="T54" s="96"/>
      <c r="U54" s="96"/>
    </row>
    <row r="55" spans="1:21" x14ac:dyDescent="0.2">
      <c r="A55" s="96"/>
      <c r="B55" s="96"/>
      <c r="C55" s="96"/>
      <c r="D55" s="96"/>
      <c r="E55" s="96"/>
      <c r="F55" s="96"/>
      <c r="G55" s="96"/>
      <c r="H55" s="96"/>
      <c r="I55" s="96"/>
      <c r="J55" s="96"/>
      <c r="K55" s="96"/>
      <c r="L55" s="96"/>
      <c r="M55" s="96"/>
      <c r="N55" s="96"/>
      <c r="O55" s="96"/>
      <c r="P55" s="96"/>
      <c r="Q55" s="96"/>
      <c r="R55" s="96"/>
      <c r="S55" s="96"/>
      <c r="T55" s="96"/>
      <c r="U55" s="96"/>
    </row>
    <row r="56" spans="1:21" x14ac:dyDescent="0.2">
      <c r="J56" s="96"/>
      <c r="K56" s="96"/>
      <c r="L56" s="96"/>
      <c r="M56" s="96"/>
      <c r="N56" s="96"/>
      <c r="O56" s="96"/>
      <c r="P56" s="96"/>
      <c r="Q56" s="96"/>
      <c r="R56" s="96"/>
      <c r="S56" s="96"/>
      <c r="T56" s="96"/>
      <c r="U56" s="96"/>
    </row>
    <row r="57" spans="1:21" x14ac:dyDescent="0.2">
      <c r="J57" s="96"/>
      <c r="K57" s="96"/>
      <c r="L57" s="96"/>
      <c r="M57" s="96"/>
      <c r="N57" s="96"/>
      <c r="O57" s="96"/>
      <c r="P57" s="96"/>
      <c r="Q57" s="96"/>
      <c r="R57" s="96"/>
      <c r="S57" s="96"/>
      <c r="T57" s="96"/>
      <c r="U57" s="96"/>
    </row>
    <row r="58" spans="1:21" x14ac:dyDescent="0.2">
      <c r="J58" s="96"/>
      <c r="K58" s="96"/>
      <c r="L58" s="96"/>
      <c r="M58" s="96"/>
      <c r="N58" s="96"/>
      <c r="O58" s="96"/>
      <c r="P58" s="96"/>
      <c r="Q58" s="96"/>
      <c r="R58" s="96"/>
      <c r="S58" s="96"/>
      <c r="T58" s="96"/>
      <c r="U58" s="96"/>
    </row>
    <row r="59" spans="1:21" x14ac:dyDescent="0.2">
      <c r="J59" s="96"/>
      <c r="K59" s="96"/>
      <c r="L59" s="96"/>
      <c r="M59" s="96"/>
      <c r="N59" s="96"/>
      <c r="O59" s="96"/>
      <c r="P59" s="96"/>
      <c r="Q59" s="96"/>
      <c r="R59" s="96"/>
      <c r="S59" s="96"/>
      <c r="T59" s="96"/>
      <c r="U59" s="96"/>
    </row>
    <row r="60" spans="1:21" x14ac:dyDescent="0.2">
      <c r="J60" s="96"/>
      <c r="K60" s="96"/>
      <c r="L60" s="96"/>
      <c r="M60" s="96"/>
      <c r="N60" s="96"/>
      <c r="O60" s="96"/>
      <c r="P60" s="96"/>
      <c r="Q60" s="96"/>
      <c r="R60" s="96"/>
      <c r="S60" s="96"/>
      <c r="T60" s="96"/>
      <c r="U60" s="96"/>
    </row>
    <row r="61" spans="1:21" x14ac:dyDescent="0.2">
      <c r="J61" s="96"/>
      <c r="K61" s="96"/>
      <c r="L61" s="96"/>
      <c r="M61" s="96"/>
      <c r="N61" s="96"/>
      <c r="O61" s="96"/>
      <c r="P61" s="96"/>
      <c r="Q61" s="96"/>
      <c r="R61" s="96"/>
      <c r="S61" s="96"/>
      <c r="T61" s="96"/>
      <c r="U61" s="96"/>
    </row>
    <row r="62" spans="1:21" x14ac:dyDescent="0.2">
      <c r="J62" s="96"/>
      <c r="K62" s="96"/>
      <c r="L62" s="96"/>
      <c r="M62" s="96"/>
      <c r="N62" s="96"/>
      <c r="O62" s="96"/>
      <c r="P62" s="96"/>
      <c r="Q62" s="96"/>
      <c r="R62" s="96"/>
      <c r="S62" s="96"/>
      <c r="T62" s="96"/>
      <c r="U62" s="96"/>
    </row>
    <row r="63" spans="1:21" x14ac:dyDescent="0.2">
      <c r="J63" s="96"/>
      <c r="K63" s="96"/>
      <c r="L63" s="96"/>
      <c r="M63" s="96"/>
      <c r="N63" s="96"/>
      <c r="O63" s="96"/>
      <c r="P63" s="96"/>
      <c r="Q63" s="96"/>
      <c r="R63" s="96"/>
      <c r="S63" s="96"/>
      <c r="T63" s="96"/>
      <c r="U63" s="96"/>
    </row>
    <row r="64" spans="1:21" x14ac:dyDescent="0.2">
      <c r="J64" s="96"/>
      <c r="K64" s="96"/>
      <c r="L64" s="96"/>
      <c r="M64" s="96"/>
      <c r="N64" s="96"/>
      <c r="O64" s="96"/>
      <c r="P64" s="96"/>
      <c r="Q64" s="96"/>
      <c r="R64" s="96"/>
      <c r="S64" s="96"/>
      <c r="T64" s="96"/>
      <c r="U64" s="96"/>
    </row>
    <row r="65" spans="10:21" x14ac:dyDescent="0.2">
      <c r="J65" s="96"/>
      <c r="K65" s="96"/>
      <c r="L65" s="96"/>
      <c r="M65" s="96"/>
      <c r="N65" s="96"/>
      <c r="O65" s="96"/>
      <c r="P65" s="96"/>
      <c r="Q65" s="96"/>
      <c r="R65" s="96"/>
      <c r="S65" s="96"/>
      <c r="T65" s="96"/>
      <c r="U65" s="96"/>
    </row>
    <row r="66" spans="10:21" x14ac:dyDescent="0.2">
      <c r="J66" s="96"/>
      <c r="K66" s="96"/>
      <c r="L66" s="96"/>
      <c r="M66" s="96"/>
      <c r="N66" s="96"/>
      <c r="O66" s="96"/>
      <c r="P66" s="96"/>
      <c r="Q66" s="96"/>
      <c r="R66" s="96"/>
      <c r="S66" s="96"/>
      <c r="T66" s="96"/>
      <c r="U66" s="96"/>
    </row>
    <row r="67" spans="10:21" x14ac:dyDescent="0.2">
      <c r="J67" s="96"/>
      <c r="K67" s="96"/>
      <c r="L67" s="96"/>
      <c r="M67" s="96"/>
      <c r="N67" s="96"/>
      <c r="O67" s="96"/>
      <c r="P67" s="96"/>
      <c r="Q67" s="96"/>
      <c r="R67" s="96"/>
      <c r="S67" s="96"/>
      <c r="T67" s="96"/>
      <c r="U67" s="96"/>
    </row>
    <row r="68" spans="10:21" x14ac:dyDescent="0.2">
      <c r="J68" s="96"/>
      <c r="K68" s="96"/>
      <c r="L68" s="96"/>
      <c r="M68" s="96"/>
      <c r="N68" s="96"/>
      <c r="O68" s="96"/>
      <c r="P68" s="96"/>
      <c r="Q68" s="96"/>
      <c r="R68" s="96"/>
      <c r="S68" s="96"/>
      <c r="T68" s="96"/>
      <c r="U68" s="96"/>
    </row>
    <row r="69" spans="10:21" x14ac:dyDescent="0.2">
      <c r="J69" s="96"/>
      <c r="K69" s="96"/>
      <c r="L69" s="96"/>
      <c r="M69" s="96"/>
      <c r="N69" s="96"/>
      <c r="O69" s="96"/>
      <c r="P69" s="96"/>
      <c r="Q69" s="96"/>
      <c r="R69" s="96"/>
      <c r="S69" s="96"/>
      <c r="T69" s="96"/>
      <c r="U69" s="96"/>
    </row>
    <row r="70" spans="10:21" x14ac:dyDescent="0.2">
      <c r="J70" s="96"/>
      <c r="K70" s="96"/>
      <c r="L70" s="96"/>
      <c r="M70" s="96"/>
      <c r="N70" s="96"/>
      <c r="O70" s="96"/>
      <c r="P70" s="96"/>
      <c r="Q70" s="96"/>
      <c r="R70" s="96"/>
      <c r="S70" s="96"/>
      <c r="T70" s="96"/>
      <c r="U70" s="96"/>
    </row>
    <row r="71" spans="10:21" x14ac:dyDescent="0.2">
      <c r="J71" s="96"/>
      <c r="K71" s="96"/>
      <c r="L71" s="96"/>
      <c r="M71" s="96"/>
      <c r="N71" s="96"/>
      <c r="O71" s="96"/>
      <c r="P71" s="96"/>
      <c r="Q71" s="96"/>
      <c r="R71" s="96"/>
      <c r="S71" s="96"/>
      <c r="T71" s="96"/>
      <c r="U71" s="96"/>
    </row>
  </sheetData>
  <sheetProtection password="D13B" sheet="1" objects="1" scenarios="1" selectLockedCells="1"/>
  <mergeCells count="4">
    <mergeCell ref="H6:I6"/>
    <mergeCell ref="H7:I7"/>
    <mergeCell ref="H8:I8"/>
    <mergeCell ref="B10:K10"/>
  </mergeCells>
  <phoneticPr fontId="2" type="noConversion"/>
  <pageMargins left="0.25" right="0.25" top="0.38" bottom="0.43" header="0.17" footer="0.17"/>
  <pageSetup scale="75" orientation="portrait" r:id="rId1"/>
  <headerFooter alignWithMargins="0">
    <oddHeader>&amp;R&amp;"Times New Roman,Bold"&amp;11Page 19.&amp;P</oddHeader>
    <oddFooter>&amp;L&amp;8&amp;Z&amp;F, &amp;A&amp;R&amp;8&amp;D, &amp;T</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7" tint="0.39997558519241921"/>
  </sheetPr>
  <dimension ref="A1:V111"/>
  <sheetViews>
    <sheetView topLeftCell="A3" workbookViewId="0">
      <selection activeCell="G13" sqref="G13:G75"/>
    </sheetView>
  </sheetViews>
  <sheetFormatPr defaultRowHeight="12.75" x14ac:dyDescent="0.2"/>
  <cols>
    <col min="1" max="1" width="8" style="70" customWidth="1"/>
    <col min="2" max="2" width="14.5703125" style="70" customWidth="1"/>
    <col min="3" max="3" width="14.28515625" style="70" customWidth="1"/>
    <col min="4" max="4" width="7.28515625" style="70" customWidth="1"/>
    <col min="5" max="5" width="13" style="70" customWidth="1"/>
    <col min="6" max="6" width="13.42578125" style="70" customWidth="1"/>
    <col min="7" max="7" width="11.7109375" style="70" customWidth="1"/>
    <col min="8" max="8" width="15.28515625" style="70" customWidth="1"/>
    <col min="9" max="9" width="8" style="70" customWidth="1"/>
    <col min="10" max="10" width="10.7109375" style="70" customWidth="1"/>
    <col min="11" max="11" width="11.28515625" style="70" customWidth="1"/>
    <col min="12" max="16384" width="9.140625" style="70"/>
  </cols>
  <sheetData>
    <row r="1" spans="1:22" ht="18.75" x14ac:dyDescent="0.3">
      <c r="A1" s="50" t="s">
        <v>1036</v>
      </c>
      <c r="B1" s="151"/>
      <c r="C1" s="151"/>
      <c r="D1" s="151"/>
      <c r="E1" s="151"/>
      <c r="F1" s="151"/>
      <c r="G1" s="151"/>
      <c r="H1" s="151"/>
      <c r="I1" s="83" t="s">
        <v>356</v>
      </c>
      <c r="J1" s="96"/>
      <c r="K1" s="96"/>
      <c r="L1" s="96"/>
      <c r="M1" s="96"/>
      <c r="N1" s="96"/>
      <c r="O1" s="96"/>
      <c r="P1" s="96"/>
      <c r="Q1" s="96"/>
      <c r="R1" s="96"/>
      <c r="S1" s="96"/>
      <c r="T1" s="96"/>
      <c r="U1" s="96"/>
    </row>
    <row r="2" spans="1:22" ht="18.75" x14ac:dyDescent="0.3">
      <c r="A2" s="50" t="s">
        <v>805</v>
      </c>
      <c r="B2" s="151"/>
      <c r="C2" s="151"/>
      <c r="D2" s="151"/>
      <c r="E2" s="151"/>
      <c r="F2" s="151"/>
      <c r="G2" s="151"/>
      <c r="H2" s="151"/>
      <c r="I2" s="96"/>
      <c r="J2" s="96"/>
      <c r="K2" s="96"/>
      <c r="L2" s="96"/>
      <c r="M2" s="96"/>
      <c r="N2" s="96"/>
      <c r="O2" s="96"/>
      <c r="P2" s="96"/>
      <c r="Q2" s="96"/>
      <c r="R2" s="96"/>
      <c r="S2" s="96"/>
      <c r="T2" s="96"/>
      <c r="U2" s="96"/>
    </row>
    <row r="3" spans="1:22" ht="18.75" x14ac:dyDescent="0.3">
      <c r="A3" s="50" t="s">
        <v>301</v>
      </c>
      <c r="B3" s="151"/>
      <c r="C3" s="151"/>
      <c r="D3" s="151"/>
      <c r="E3" s="151"/>
      <c r="F3" s="151"/>
      <c r="G3" s="151"/>
      <c r="H3" s="151"/>
      <c r="I3" s="96"/>
      <c r="J3" s="96"/>
      <c r="K3" s="96"/>
      <c r="L3" s="96"/>
      <c r="M3" s="96"/>
      <c r="N3" s="96"/>
      <c r="O3" s="96"/>
      <c r="P3" s="96"/>
      <c r="Q3" s="96"/>
      <c r="R3" s="96"/>
      <c r="S3" s="96"/>
      <c r="T3" s="96"/>
      <c r="U3" s="96"/>
    </row>
    <row r="4" spans="1:22" ht="18.75" x14ac:dyDescent="0.3">
      <c r="A4" s="50" t="s">
        <v>988</v>
      </c>
      <c r="B4" s="151"/>
      <c r="C4" s="151"/>
      <c r="D4" s="151"/>
      <c r="E4" s="151"/>
      <c r="F4" s="151"/>
      <c r="G4" s="151"/>
      <c r="H4" s="151"/>
      <c r="I4" s="96"/>
      <c r="J4" s="96"/>
      <c r="K4" s="96"/>
      <c r="L4" s="96"/>
      <c r="M4" s="96"/>
      <c r="N4" s="96"/>
      <c r="O4" s="96"/>
      <c r="P4" s="96"/>
      <c r="Q4" s="96"/>
      <c r="R4" s="96"/>
      <c r="S4" s="96"/>
      <c r="T4" s="96"/>
      <c r="U4" s="96"/>
    </row>
    <row r="5" spans="1:22" ht="6" customHeight="1" x14ac:dyDescent="0.3">
      <c r="A5" s="50"/>
      <c r="B5" s="151"/>
      <c r="C5" s="151"/>
      <c r="D5" s="151"/>
      <c r="E5" s="151"/>
      <c r="F5" s="151"/>
      <c r="G5" s="151"/>
      <c r="H5" s="151"/>
      <c r="I5" s="96"/>
      <c r="J5" s="96"/>
      <c r="K5" s="96"/>
      <c r="L5" s="96"/>
      <c r="M5" s="96"/>
      <c r="N5" s="96"/>
      <c r="O5" s="96"/>
      <c r="P5" s="96"/>
      <c r="Q5" s="96"/>
      <c r="R5" s="96"/>
      <c r="S5" s="96"/>
      <c r="T5" s="96"/>
      <c r="U5" s="96"/>
    </row>
    <row r="6" spans="1:22" ht="31.5" customHeight="1" thickBot="1" x14ac:dyDescent="0.35">
      <c r="A6" s="96"/>
      <c r="B6" s="96"/>
      <c r="C6" s="96"/>
      <c r="D6" s="96"/>
      <c r="E6" s="96"/>
      <c r="F6" s="151"/>
      <c r="G6" s="98" t="s">
        <v>221</v>
      </c>
      <c r="H6" s="794">
        <f>'1 Provider Data'!$B$5</f>
        <v>0</v>
      </c>
      <c r="I6" s="794"/>
      <c r="J6" s="96"/>
      <c r="K6" s="96"/>
      <c r="L6" s="96"/>
      <c r="M6" s="96"/>
      <c r="N6" s="96"/>
      <c r="O6" s="96"/>
      <c r="P6" s="96"/>
      <c r="Q6" s="96"/>
      <c r="R6" s="96"/>
      <c r="S6" s="96"/>
      <c r="T6" s="96"/>
      <c r="U6" s="96"/>
    </row>
    <row r="7" spans="1:22" ht="18.75" x14ac:dyDescent="0.3">
      <c r="A7" s="694" t="str">
        <f>'5  Position Codes &amp;Titles'!B32</f>
        <v>Psychologist, licensed</v>
      </c>
      <c r="B7" s="695"/>
      <c r="C7" s="695"/>
      <c r="D7" s="695"/>
      <c r="E7" s="696"/>
      <c r="F7" s="151"/>
      <c r="G7" s="98" t="s">
        <v>1034</v>
      </c>
      <c r="H7" s="887">
        <f>+'1 Provider Data'!$B$12</f>
        <v>0</v>
      </c>
      <c r="I7" s="887"/>
      <c r="J7" s="96"/>
      <c r="K7" s="96"/>
      <c r="L7" s="96"/>
      <c r="M7" s="96"/>
      <c r="N7" s="96"/>
      <c r="O7" s="96"/>
      <c r="P7" s="96"/>
      <c r="Q7" s="96"/>
      <c r="R7" s="96"/>
      <c r="S7" s="96"/>
      <c r="T7" s="96"/>
      <c r="U7" s="96"/>
    </row>
    <row r="8" spans="1:22" ht="19.5" thickBot="1" x14ac:dyDescent="0.35">
      <c r="A8" s="697"/>
      <c r="B8" s="698"/>
      <c r="C8" s="698"/>
      <c r="D8" s="698"/>
      <c r="E8" s="699"/>
      <c r="F8" s="151"/>
      <c r="G8" s="98" t="s">
        <v>222</v>
      </c>
      <c r="H8" s="798">
        <f>'1 Provider Data'!$B$7</f>
        <v>41455</v>
      </c>
      <c r="I8" s="798"/>
      <c r="J8" s="96"/>
      <c r="K8" s="96"/>
      <c r="L8" s="96"/>
      <c r="M8" s="96"/>
      <c r="N8" s="96"/>
      <c r="O8" s="96"/>
      <c r="P8" s="96"/>
      <c r="Q8" s="96"/>
      <c r="R8" s="96"/>
      <c r="S8" s="96"/>
      <c r="T8" s="96"/>
      <c r="U8" s="96"/>
    </row>
    <row r="9" spans="1:22" ht="12.75" customHeight="1" thickBot="1" x14ac:dyDescent="0.25">
      <c r="A9" s="96"/>
      <c r="B9" s="96"/>
      <c r="C9" s="96"/>
      <c r="D9" s="96"/>
      <c r="E9" s="96"/>
      <c r="F9" s="152"/>
      <c r="G9" s="152"/>
      <c r="H9" s="153"/>
      <c r="I9" s="96"/>
      <c r="J9" s="96"/>
      <c r="K9" s="96"/>
      <c r="L9" s="96"/>
      <c r="M9" s="96"/>
      <c r="N9" s="96"/>
      <c r="O9" s="96"/>
      <c r="P9" s="96"/>
      <c r="Q9" s="96"/>
      <c r="R9" s="96"/>
      <c r="S9" s="96"/>
      <c r="T9" s="96"/>
      <c r="U9" s="96"/>
    </row>
    <row r="10" spans="1:22" ht="25.5" customHeight="1" thickBot="1" x14ac:dyDescent="0.25">
      <c r="A10" s="96"/>
      <c r="B10" s="96"/>
      <c r="C10" s="96"/>
      <c r="D10" s="96"/>
      <c r="E10" s="918" t="s">
        <v>12</v>
      </c>
      <c r="F10" s="919"/>
      <c r="G10" s="919"/>
      <c r="H10" s="920"/>
      <c r="I10" s="96"/>
      <c r="J10" s="96"/>
      <c r="K10" s="96"/>
      <c r="L10" s="96"/>
      <c r="M10" s="96"/>
      <c r="N10" s="96"/>
      <c r="O10" s="96"/>
      <c r="P10" s="96"/>
      <c r="Q10" s="96"/>
      <c r="R10" s="96"/>
      <c r="S10" s="96"/>
      <c r="T10" s="96"/>
      <c r="U10" s="96"/>
    </row>
    <row r="11" spans="1:22" ht="18.75" customHeight="1" thickBot="1" x14ac:dyDescent="0.25">
      <c r="A11" s="145" t="s">
        <v>845</v>
      </c>
      <c r="B11" s="145" t="s">
        <v>846</v>
      </c>
      <c r="C11" s="145" t="s">
        <v>847</v>
      </c>
      <c r="D11" s="145" t="s">
        <v>848</v>
      </c>
      <c r="E11" s="238" t="s">
        <v>849</v>
      </c>
      <c r="F11" s="238" t="s">
        <v>844</v>
      </c>
      <c r="G11" s="238" t="s">
        <v>843</v>
      </c>
      <c r="H11" s="238" t="s">
        <v>850</v>
      </c>
      <c r="J11" s="238" t="s">
        <v>851</v>
      </c>
      <c r="K11" s="238" t="s">
        <v>123</v>
      </c>
      <c r="L11" s="96"/>
      <c r="M11" s="96"/>
      <c r="N11" s="96"/>
      <c r="O11" s="96"/>
      <c r="P11" s="96"/>
      <c r="Q11" s="96"/>
      <c r="R11" s="96"/>
      <c r="S11" s="96"/>
      <c r="T11" s="96"/>
      <c r="U11" s="96"/>
    </row>
    <row r="12" spans="1:22" s="157" customFormat="1" ht="100.5" customHeight="1" x14ac:dyDescent="0.25">
      <c r="A12" s="347" t="s">
        <v>244</v>
      </c>
      <c r="B12" s="155" t="s">
        <v>997</v>
      </c>
      <c r="C12" s="156" t="s">
        <v>998</v>
      </c>
      <c r="D12" s="156" t="s">
        <v>36</v>
      </c>
      <c r="E12" s="156" t="s">
        <v>242</v>
      </c>
      <c r="F12" s="99" t="s">
        <v>442</v>
      </c>
      <c r="G12" s="156" t="s">
        <v>243</v>
      </c>
      <c r="H12" s="99" t="s">
        <v>300</v>
      </c>
      <c r="I12" s="160" t="s">
        <v>31</v>
      </c>
      <c r="J12" s="193" t="s">
        <v>880</v>
      </c>
      <c r="K12" s="193" t="s">
        <v>881</v>
      </c>
      <c r="L12" s="96"/>
      <c r="M12" s="96"/>
      <c r="N12" s="96"/>
      <c r="O12" s="96"/>
      <c r="P12" s="96"/>
      <c r="Q12" s="96"/>
      <c r="R12" s="96"/>
      <c r="S12" s="96"/>
      <c r="T12" s="96"/>
      <c r="U12" s="96"/>
      <c r="V12" s="70"/>
    </row>
    <row r="13" spans="1:22" x14ac:dyDescent="0.2">
      <c r="A13" s="101" t="s">
        <v>914</v>
      </c>
      <c r="B13" s="692"/>
      <c r="C13" s="692"/>
      <c r="D13" s="101">
        <v>30</v>
      </c>
      <c r="E13" s="718"/>
      <c r="F13" s="700"/>
      <c r="G13" s="708"/>
      <c r="H13" s="700"/>
      <c r="I13" s="236">
        <v>1</v>
      </c>
      <c r="J13" s="700"/>
      <c r="K13" s="700"/>
      <c r="L13" s="96"/>
      <c r="M13" s="96"/>
      <c r="N13" s="96"/>
      <c r="O13" s="96"/>
      <c r="P13" s="96"/>
      <c r="Q13" s="96"/>
      <c r="R13" s="96"/>
      <c r="S13" s="96"/>
      <c r="T13" s="96"/>
      <c r="U13" s="96"/>
    </row>
    <row r="14" spans="1:22" x14ac:dyDescent="0.2">
      <c r="A14" s="101" t="s">
        <v>914</v>
      </c>
      <c r="B14" s="692"/>
      <c r="C14" s="692"/>
      <c r="D14" s="101">
        <v>30</v>
      </c>
      <c r="E14" s="718"/>
      <c r="F14" s="700"/>
      <c r="G14" s="708"/>
      <c r="H14" s="700"/>
      <c r="I14" s="236">
        <f>I13+1</f>
        <v>2</v>
      </c>
      <c r="J14" s="700"/>
      <c r="K14" s="700"/>
      <c r="L14" s="96"/>
      <c r="M14" s="96"/>
      <c r="N14" s="96"/>
      <c r="O14" s="96"/>
      <c r="P14" s="96"/>
      <c r="Q14" s="96"/>
      <c r="R14" s="96"/>
      <c r="S14" s="96"/>
      <c r="T14" s="96"/>
      <c r="U14" s="96"/>
    </row>
    <row r="15" spans="1:22" x14ac:dyDescent="0.2">
      <c r="A15" s="101" t="s">
        <v>914</v>
      </c>
      <c r="B15" s="692"/>
      <c r="C15" s="692"/>
      <c r="D15" s="101">
        <v>30</v>
      </c>
      <c r="E15" s="718"/>
      <c r="F15" s="700"/>
      <c r="G15" s="708"/>
      <c r="H15" s="700"/>
      <c r="I15" s="236">
        <f t="shared" ref="I15:I75" si="0">I14+1</f>
        <v>3</v>
      </c>
      <c r="J15" s="700"/>
      <c r="K15" s="700"/>
      <c r="L15" s="96"/>
      <c r="M15" s="96"/>
      <c r="N15" s="96"/>
      <c r="O15" s="96"/>
      <c r="P15" s="96"/>
      <c r="Q15" s="96"/>
      <c r="R15" s="96"/>
      <c r="S15" s="96"/>
      <c r="T15" s="96"/>
      <c r="U15" s="96"/>
    </row>
    <row r="16" spans="1:22" x14ac:dyDescent="0.2">
      <c r="A16" s="101" t="s">
        <v>914</v>
      </c>
      <c r="B16" s="692"/>
      <c r="C16" s="692"/>
      <c r="D16" s="101">
        <v>30</v>
      </c>
      <c r="E16" s="718"/>
      <c r="F16" s="700"/>
      <c r="G16" s="708"/>
      <c r="H16" s="700"/>
      <c r="I16" s="236">
        <f t="shared" si="0"/>
        <v>4</v>
      </c>
      <c r="J16" s="700"/>
      <c r="K16" s="700"/>
      <c r="L16" s="96"/>
      <c r="M16" s="96"/>
      <c r="N16" s="96"/>
      <c r="O16" s="96"/>
      <c r="P16" s="96"/>
      <c r="Q16" s="96"/>
      <c r="R16" s="96"/>
      <c r="S16" s="96"/>
      <c r="T16" s="96"/>
      <c r="U16" s="96"/>
    </row>
    <row r="17" spans="1:21" x14ac:dyDescent="0.2">
      <c r="A17" s="101" t="s">
        <v>914</v>
      </c>
      <c r="B17" s="692"/>
      <c r="C17" s="692"/>
      <c r="D17" s="101">
        <v>30</v>
      </c>
      <c r="E17" s="718"/>
      <c r="F17" s="700"/>
      <c r="G17" s="708"/>
      <c r="H17" s="700"/>
      <c r="I17" s="236">
        <f t="shared" si="0"/>
        <v>5</v>
      </c>
      <c r="J17" s="700"/>
      <c r="K17" s="700"/>
      <c r="L17" s="96"/>
      <c r="M17" s="96"/>
      <c r="N17" s="96"/>
      <c r="O17" s="96"/>
      <c r="P17" s="96"/>
      <c r="Q17" s="96"/>
      <c r="R17" s="96"/>
      <c r="S17" s="96"/>
      <c r="T17" s="96"/>
      <c r="U17" s="96"/>
    </row>
    <row r="18" spans="1:21" x14ac:dyDescent="0.2">
      <c r="A18" s="101" t="s">
        <v>914</v>
      </c>
      <c r="B18" s="692"/>
      <c r="C18" s="692"/>
      <c r="D18" s="101">
        <v>30</v>
      </c>
      <c r="E18" s="718"/>
      <c r="F18" s="700"/>
      <c r="G18" s="708"/>
      <c r="H18" s="700"/>
      <c r="I18" s="236">
        <f t="shared" si="0"/>
        <v>6</v>
      </c>
      <c r="J18" s="700"/>
      <c r="K18" s="700"/>
      <c r="L18" s="96"/>
      <c r="M18" s="96"/>
      <c r="N18" s="96"/>
      <c r="O18" s="96"/>
      <c r="P18" s="96"/>
      <c r="Q18" s="96"/>
      <c r="R18" s="96"/>
      <c r="S18" s="96"/>
      <c r="T18" s="96"/>
      <c r="U18" s="96"/>
    </row>
    <row r="19" spans="1:21" x14ac:dyDescent="0.2">
      <c r="A19" s="101" t="s">
        <v>914</v>
      </c>
      <c r="B19" s="692"/>
      <c r="C19" s="692"/>
      <c r="D19" s="101">
        <v>30</v>
      </c>
      <c r="E19" s="718"/>
      <c r="F19" s="700"/>
      <c r="G19" s="708"/>
      <c r="H19" s="700"/>
      <c r="I19" s="236">
        <f t="shared" si="0"/>
        <v>7</v>
      </c>
      <c r="J19" s="700"/>
      <c r="K19" s="700"/>
      <c r="L19" s="96"/>
      <c r="M19" s="96"/>
      <c r="N19" s="96"/>
      <c r="O19" s="96"/>
      <c r="P19" s="96"/>
      <c r="Q19" s="96"/>
      <c r="R19" s="96"/>
      <c r="S19" s="96"/>
      <c r="T19" s="96"/>
      <c r="U19" s="96"/>
    </row>
    <row r="20" spans="1:21" x14ac:dyDescent="0.2">
      <c r="A20" s="101" t="s">
        <v>914</v>
      </c>
      <c r="B20" s="692"/>
      <c r="C20" s="692"/>
      <c r="D20" s="101">
        <v>30</v>
      </c>
      <c r="E20" s="718"/>
      <c r="F20" s="700"/>
      <c r="G20" s="708"/>
      <c r="H20" s="700"/>
      <c r="I20" s="236">
        <f t="shared" si="0"/>
        <v>8</v>
      </c>
      <c r="J20" s="700"/>
      <c r="K20" s="700"/>
      <c r="L20" s="96"/>
      <c r="M20" s="96"/>
      <c r="N20" s="96"/>
      <c r="O20" s="96"/>
      <c r="P20" s="96"/>
      <c r="Q20" s="96"/>
      <c r="R20" s="96"/>
      <c r="S20" s="96"/>
      <c r="T20" s="96"/>
      <c r="U20" s="96"/>
    </row>
    <row r="21" spans="1:21" x14ac:dyDescent="0.2">
      <c r="A21" s="101" t="s">
        <v>914</v>
      </c>
      <c r="B21" s="692"/>
      <c r="C21" s="692"/>
      <c r="D21" s="101">
        <v>30</v>
      </c>
      <c r="E21" s="718"/>
      <c r="F21" s="700"/>
      <c r="G21" s="708"/>
      <c r="H21" s="700"/>
      <c r="I21" s="236">
        <f t="shared" si="0"/>
        <v>9</v>
      </c>
      <c r="J21" s="700"/>
      <c r="K21" s="700"/>
      <c r="L21" s="96"/>
      <c r="M21" s="96"/>
      <c r="N21" s="96"/>
      <c r="O21" s="96"/>
      <c r="P21" s="96"/>
      <c r="Q21" s="96"/>
      <c r="R21" s="96"/>
      <c r="S21" s="96"/>
      <c r="T21" s="96"/>
      <c r="U21" s="96"/>
    </row>
    <row r="22" spans="1:21" x14ac:dyDescent="0.2">
      <c r="A22" s="101" t="s">
        <v>914</v>
      </c>
      <c r="B22" s="692"/>
      <c r="C22" s="692"/>
      <c r="D22" s="101">
        <v>30</v>
      </c>
      <c r="E22" s="718"/>
      <c r="F22" s="700"/>
      <c r="G22" s="708"/>
      <c r="H22" s="700"/>
      <c r="I22" s="236">
        <f t="shared" si="0"/>
        <v>10</v>
      </c>
      <c r="J22" s="700"/>
      <c r="K22" s="700"/>
      <c r="L22" s="96"/>
      <c r="M22" s="96"/>
      <c r="N22" s="96"/>
      <c r="O22" s="96"/>
      <c r="P22" s="96"/>
      <c r="Q22" s="96"/>
      <c r="R22" s="96"/>
      <c r="S22" s="96"/>
      <c r="T22" s="96"/>
      <c r="U22" s="96"/>
    </row>
    <row r="23" spans="1:21" x14ac:dyDescent="0.2">
      <c r="A23" s="101" t="s">
        <v>914</v>
      </c>
      <c r="B23" s="692"/>
      <c r="C23" s="692"/>
      <c r="D23" s="101">
        <v>30</v>
      </c>
      <c r="E23" s="718"/>
      <c r="F23" s="700"/>
      <c r="G23" s="708"/>
      <c r="H23" s="700"/>
      <c r="I23" s="236">
        <f t="shared" si="0"/>
        <v>11</v>
      </c>
      <c r="J23" s="700"/>
      <c r="K23" s="700"/>
      <c r="L23" s="96"/>
      <c r="M23" s="96"/>
      <c r="N23" s="96"/>
      <c r="O23" s="96"/>
      <c r="P23" s="96"/>
      <c r="Q23" s="96"/>
      <c r="R23" s="96"/>
      <c r="S23" s="96"/>
      <c r="T23" s="96"/>
      <c r="U23" s="96"/>
    </row>
    <row r="24" spans="1:21" x14ac:dyDescent="0.2">
      <c r="A24" s="101" t="s">
        <v>914</v>
      </c>
      <c r="B24" s="692"/>
      <c r="C24" s="692"/>
      <c r="D24" s="101">
        <v>30</v>
      </c>
      <c r="E24" s="718"/>
      <c r="F24" s="700"/>
      <c r="G24" s="708"/>
      <c r="H24" s="700"/>
      <c r="I24" s="236">
        <f t="shared" si="0"/>
        <v>12</v>
      </c>
      <c r="J24" s="700"/>
      <c r="K24" s="700"/>
      <c r="L24" s="96"/>
      <c r="M24" s="96"/>
      <c r="N24" s="96"/>
      <c r="O24" s="96"/>
      <c r="P24" s="96"/>
      <c r="Q24" s="96"/>
      <c r="R24" s="96"/>
      <c r="S24" s="96"/>
      <c r="T24" s="96"/>
      <c r="U24" s="96"/>
    </row>
    <row r="25" spans="1:21" x14ac:dyDescent="0.2">
      <c r="A25" s="101" t="s">
        <v>914</v>
      </c>
      <c r="B25" s="692"/>
      <c r="C25" s="692"/>
      <c r="D25" s="101">
        <v>30</v>
      </c>
      <c r="E25" s="718"/>
      <c r="F25" s="700"/>
      <c r="G25" s="708"/>
      <c r="H25" s="700"/>
      <c r="I25" s="236">
        <f t="shared" si="0"/>
        <v>13</v>
      </c>
      <c r="J25" s="700"/>
      <c r="K25" s="700"/>
      <c r="L25" s="96"/>
      <c r="M25" s="96"/>
      <c r="N25" s="96"/>
      <c r="O25" s="96"/>
      <c r="P25" s="96"/>
      <c r="Q25" s="96"/>
      <c r="R25" s="96"/>
      <c r="S25" s="96"/>
      <c r="T25" s="96"/>
      <c r="U25" s="96"/>
    </row>
    <row r="26" spans="1:21" x14ac:dyDescent="0.2">
      <c r="A26" s="101" t="s">
        <v>914</v>
      </c>
      <c r="B26" s="692"/>
      <c r="C26" s="692"/>
      <c r="D26" s="101">
        <v>30</v>
      </c>
      <c r="E26" s="718"/>
      <c r="F26" s="700"/>
      <c r="G26" s="708"/>
      <c r="H26" s="700"/>
      <c r="I26" s="236">
        <f t="shared" si="0"/>
        <v>14</v>
      </c>
      <c r="J26" s="700"/>
      <c r="K26" s="700"/>
      <c r="L26" s="96"/>
      <c r="M26" s="96"/>
      <c r="N26" s="96"/>
      <c r="O26" s="96"/>
      <c r="P26" s="96"/>
      <c r="Q26" s="96"/>
      <c r="R26" s="96"/>
      <c r="S26" s="96"/>
      <c r="T26" s="96"/>
      <c r="U26" s="96"/>
    </row>
    <row r="27" spans="1:21" x14ac:dyDescent="0.2">
      <c r="A27" s="101" t="s">
        <v>914</v>
      </c>
      <c r="B27" s="692"/>
      <c r="C27" s="692"/>
      <c r="D27" s="101">
        <v>30</v>
      </c>
      <c r="E27" s="718"/>
      <c r="F27" s="700"/>
      <c r="G27" s="708"/>
      <c r="H27" s="700"/>
      <c r="I27" s="236">
        <f t="shared" si="0"/>
        <v>15</v>
      </c>
      <c r="J27" s="700"/>
      <c r="K27" s="700"/>
      <c r="L27" s="96"/>
      <c r="M27" s="96"/>
      <c r="N27" s="96"/>
      <c r="O27" s="96"/>
      <c r="P27" s="96"/>
      <c r="Q27" s="96"/>
      <c r="R27" s="96"/>
      <c r="S27" s="96"/>
      <c r="T27" s="96"/>
      <c r="U27" s="96"/>
    </row>
    <row r="28" spans="1:21" x14ac:dyDescent="0.2">
      <c r="A28" s="101" t="s">
        <v>914</v>
      </c>
      <c r="B28" s="692"/>
      <c r="C28" s="692"/>
      <c r="D28" s="101">
        <v>30</v>
      </c>
      <c r="E28" s="718"/>
      <c r="F28" s="700"/>
      <c r="G28" s="708"/>
      <c r="H28" s="700"/>
      <c r="I28" s="236">
        <f t="shared" si="0"/>
        <v>16</v>
      </c>
      <c r="J28" s="700"/>
      <c r="K28" s="700"/>
      <c r="L28" s="96"/>
      <c r="M28" s="96"/>
      <c r="N28" s="96"/>
      <c r="O28" s="96"/>
      <c r="P28" s="96"/>
      <c r="Q28" s="96"/>
      <c r="R28" s="96"/>
      <c r="S28" s="96"/>
      <c r="T28" s="96"/>
      <c r="U28" s="96"/>
    </row>
    <row r="29" spans="1:21" x14ac:dyDescent="0.2">
      <c r="A29" s="101" t="s">
        <v>914</v>
      </c>
      <c r="B29" s="692"/>
      <c r="C29" s="692"/>
      <c r="D29" s="101">
        <v>30</v>
      </c>
      <c r="E29" s="718"/>
      <c r="F29" s="700"/>
      <c r="G29" s="708"/>
      <c r="H29" s="700"/>
      <c r="I29" s="236">
        <f t="shared" si="0"/>
        <v>17</v>
      </c>
      <c r="J29" s="700"/>
      <c r="K29" s="700"/>
      <c r="L29" s="96"/>
      <c r="M29" s="96"/>
      <c r="N29" s="96"/>
      <c r="O29" s="96"/>
      <c r="P29" s="96"/>
      <c r="Q29" s="96"/>
      <c r="R29" s="96"/>
      <c r="S29" s="96"/>
      <c r="T29" s="96"/>
      <c r="U29" s="96"/>
    </row>
    <row r="30" spans="1:21" x14ac:dyDescent="0.2">
      <c r="A30" s="101" t="s">
        <v>914</v>
      </c>
      <c r="B30" s="692"/>
      <c r="C30" s="692"/>
      <c r="D30" s="101">
        <v>30</v>
      </c>
      <c r="E30" s="718"/>
      <c r="F30" s="700"/>
      <c r="G30" s="708"/>
      <c r="H30" s="700"/>
      <c r="I30" s="236">
        <f t="shared" si="0"/>
        <v>18</v>
      </c>
      <c r="J30" s="700"/>
      <c r="K30" s="700"/>
      <c r="L30" s="96"/>
      <c r="M30" s="96"/>
      <c r="N30" s="96"/>
      <c r="O30" s="96"/>
      <c r="P30" s="96"/>
      <c r="Q30" s="96"/>
      <c r="R30" s="96"/>
      <c r="S30" s="96"/>
      <c r="T30" s="96"/>
      <c r="U30" s="96"/>
    </row>
    <row r="31" spans="1:21" x14ac:dyDescent="0.2">
      <c r="A31" s="101" t="s">
        <v>914</v>
      </c>
      <c r="B31" s="692"/>
      <c r="C31" s="692"/>
      <c r="D31" s="101">
        <v>30</v>
      </c>
      <c r="E31" s="718"/>
      <c r="F31" s="700"/>
      <c r="G31" s="708"/>
      <c r="H31" s="700"/>
      <c r="I31" s="236">
        <f t="shared" si="0"/>
        <v>19</v>
      </c>
      <c r="J31" s="700"/>
      <c r="K31" s="700"/>
      <c r="L31" s="96"/>
      <c r="M31" s="96"/>
      <c r="N31" s="96"/>
      <c r="O31" s="96"/>
      <c r="P31" s="96"/>
      <c r="Q31" s="96"/>
      <c r="R31" s="96"/>
      <c r="S31" s="96"/>
      <c r="T31" s="96"/>
      <c r="U31" s="96"/>
    </row>
    <row r="32" spans="1:21" x14ac:dyDescent="0.2">
      <c r="A32" s="101" t="s">
        <v>914</v>
      </c>
      <c r="B32" s="692"/>
      <c r="C32" s="692"/>
      <c r="D32" s="101">
        <v>30</v>
      </c>
      <c r="E32" s="718"/>
      <c r="F32" s="700"/>
      <c r="G32" s="708"/>
      <c r="H32" s="700"/>
      <c r="I32" s="236">
        <f t="shared" si="0"/>
        <v>20</v>
      </c>
      <c r="J32" s="700"/>
      <c r="K32" s="700"/>
      <c r="L32" s="96"/>
      <c r="M32" s="96"/>
      <c r="N32" s="96"/>
      <c r="O32" s="96"/>
      <c r="P32" s="96"/>
      <c r="Q32" s="96"/>
      <c r="R32" s="96"/>
      <c r="S32" s="96"/>
      <c r="T32" s="96"/>
      <c r="U32" s="96"/>
    </row>
    <row r="33" spans="1:21" x14ac:dyDescent="0.2">
      <c r="A33" s="101" t="s">
        <v>914</v>
      </c>
      <c r="B33" s="692"/>
      <c r="C33" s="692"/>
      <c r="D33" s="101">
        <v>30</v>
      </c>
      <c r="E33" s="718"/>
      <c r="F33" s="700"/>
      <c r="G33" s="708"/>
      <c r="H33" s="700"/>
      <c r="I33" s="236">
        <f t="shared" si="0"/>
        <v>21</v>
      </c>
      <c r="J33" s="700"/>
      <c r="K33" s="700"/>
      <c r="L33" s="96"/>
      <c r="M33" s="96"/>
      <c r="N33" s="96"/>
      <c r="O33" s="96"/>
      <c r="P33" s="96"/>
      <c r="Q33" s="96"/>
      <c r="R33" s="96"/>
      <c r="S33" s="96"/>
      <c r="T33" s="96"/>
      <c r="U33" s="96"/>
    </row>
    <row r="34" spans="1:21" x14ac:dyDescent="0.2">
      <c r="A34" s="101" t="s">
        <v>914</v>
      </c>
      <c r="B34" s="692"/>
      <c r="C34" s="692"/>
      <c r="D34" s="101">
        <v>30</v>
      </c>
      <c r="E34" s="718"/>
      <c r="F34" s="700"/>
      <c r="G34" s="708"/>
      <c r="H34" s="700"/>
      <c r="I34" s="236">
        <f t="shared" si="0"/>
        <v>22</v>
      </c>
      <c r="J34" s="700"/>
      <c r="K34" s="700"/>
      <c r="L34" s="96"/>
      <c r="M34" s="96"/>
      <c r="N34" s="96"/>
      <c r="O34" s="96"/>
      <c r="P34" s="96"/>
      <c r="Q34" s="96"/>
      <c r="R34" s="96"/>
      <c r="S34" s="96"/>
      <c r="T34" s="96"/>
      <c r="U34" s="96"/>
    </row>
    <row r="35" spans="1:21" x14ac:dyDescent="0.2">
      <c r="A35" s="101" t="s">
        <v>914</v>
      </c>
      <c r="B35" s="692"/>
      <c r="C35" s="692"/>
      <c r="D35" s="101">
        <v>30</v>
      </c>
      <c r="E35" s="718"/>
      <c r="F35" s="700"/>
      <c r="G35" s="708"/>
      <c r="H35" s="700"/>
      <c r="I35" s="236">
        <f t="shared" si="0"/>
        <v>23</v>
      </c>
      <c r="J35" s="700"/>
      <c r="K35" s="700"/>
      <c r="L35" s="96"/>
      <c r="M35" s="96"/>
      <c r="N35" s="96"/>
      <c r="O35" s="96"/>
      <c r="P35" s="96"/>
      <c r="Q35" s="96"/>
      <c r="R35" s="96"/>
      <c r="S35" s="96"/>
      <c r="T35" s="96"/>
      <c r="U35" s="96"/>
    </row>
    <row r="36" spans="1:21" x14ac:dyDescent="0.2">
      <c r="A36" s="101" t="s">
        <v>914</v>
      </c>
      <c r="B36" s="692"/>
      <c r="C36" s="692"/>
      <c r="D36" s="101">
        <v>30</v>
      </c>
      <c r="E36" s="718"/>
      <c r="F36" s="700"/>
      <c r="G36" s="708"/>
      <c r="H36" s="700"/>
      <c r="I36" s="236">
        <f t="shared" si="0"/>
        <v>24</v>
      </c>
      <c r="J36" s="700"/>
      <c r="K36" s="700"/>
      <c r="L36" s="96"/>
      <c r="M36" s="96"/>
      <c r="N36" s="96"/>
      <c r="O36" s="96"/>
      <c r="P36" s="96"/>
      <c r="Q36" s="96"/>
      <c r="R36" s="96"/>
      <c r="S36" s="96"/>
      <c r="T36" s="96"/>
      <c r="U36" s="96"/>
    </row>
    <row r="37" spans="1:21" x14ac:dyDescent="0.2">
      <c r="A37" s="101" t="s">
        <v>914</v>
      </c>
      <c r="B37" s="692"/>
      <c r="C37" s="692"/>
      <c r="D37" s="101">
        <v>30</v>
      </c>
      <c r="E37" s="718"/>
      <c r="F37" s="700"/>
      <c r="G37" s="708"/>
      <c r="H37" s="700"/>
      <c r="I37" s="236">
        <f t="shared" si="0"/>
        <v>25</v>
      </c>
      <c r="J37" s="700"/>
      <c r="K37" s="700"/>
      <c r="L37" s="96"/>
      <c r="M37" s="96"/>
      <c r="N37" s="96"/>
      <c r="O37" s="96"/>
      <c r="P37" s="96"/>
      <c r="Q37" s="96"/>
      <c r="R37" s="96"/>
      <c r="S37" s="96"/>
      <c r="T37" s="96"/>
      <c r="U37" s="96"/>
    </row>
    <row r="38" spans="1:21" x14ac:dyDescent="0.2">
      <c r="A38" s="101" t="s">
        <v>914</v>
      </c>
      <c r="B38" s="692"/>
      <c r="C38" s="692"/>
      <c r="D38" s="101">
        <v>30</v>
      </c>
      <c r="E38" s="718"/>
      <c r="F38" s="700"/>
      <c r="G38" s="708"/>
      <c r="H38" s="700"/>
      <c r="I38" s="236">
        <f t="shared" si="0"/>
        <v>26</v>
      </c>
      <c r="J38" s="700"/>
      <c r="K38" s="700"/>
      <c r="L38" s="96"/>
      <c r="M38" s="96"/>
      <c r="N38" s="96"/>
      <c r="O38" s="96"/>
      <c r="P38" s="96"/>
      <c r="Q38" s="96"/>
      <c r="R38" s="96"/>
      <c r="S38" s="96"/>
      <c r="T38" s="96"/>
      <c r="U38" s="96"/>
    </row>
    <row r="39" spans="1:21" x14ac:dyDescent="0.2">
      <c r="A39" s="101" t="s">
        <v>914</v>
      </c>
      <c r="B39" s="692"/>
      <c r="C39" s="692"/>
      <c r="D39" s="101">
        <v>30</v>
      </c>
      <c r="E39" s="718"/>
      <c r="F39" s="700"/>
      <c r="G39" s="708"/>
      <c r="H39" s="700"/>
      <c r="I39" s="236">
        <f t="shared" si="0"/>
        <v>27</v>
      </c>
      <c r="J39" s="700"/>
      <c r="K39" s="700"/>
      <c r="L39" s="96"/>
      <c r="M39" s="96"/>
      <c r="N39" s="96"/>
      <c r="O39" s="96"/>
      <c r="P39" s="96"/>
      <c r="Q39" s="96"/>
      <c r="R39" s="96"/>
      <c r="S39" s="96"/>
      <c r="T39" s="96"/>
      <c r="U39" s="96"/>
    </row>
    <row r="40" spans="1:21" x14ac:dyDescent="0.2">
      <c r="A40" s="101" t="s">
        <v>914</v>
      </c>
      <c r="B40" s="692"/>
      <c r="C40" s="692"/>
      <c r="D40" s="101">
        <v>30</v>
      </c>
      <c r="E40" s="718"/>
      <c r="F40" s="700"/>
      <c r="G40" s="708"/>
      <c r="H40" s="700"/>
      <c r="I40" s="236">
        <f t="shared" si="0"/>
        <v>28</v>
      </c>
      <c r="J40" s="700"/>
      <c r="K40" s="700"/>
      <c r="L40" s="96"/>
      <c r="M40" s="96"/>
      <c r="N40" s="96"/>
      <c r="O40" s="96"/>
      <c r="P40" s="96"/>
      <c r="Q40" s="96"/>
      <c r="R40" s="96"/>
      <c r="S40" s="96"/>
      <c r="T40" s="96"/>
      <c r="U40" s="96"/>
    </row>
    <row r="41" spans="1:21" x14ac:dyDescent="0.2">
      <c r="A41" s="101" t="s">
        <v>914</v>
      </c>
      <c r="B41" s="692"/>
      <c r="C41" s="692"/>
      <c r="D41" s="101">
        <v>30</v>
      </c>
      <c r="E41" s="718"/>
      <c r="F41" s="700"/>
      <c r="G41" s="708"/>
      <c r="H41" s="700"/>
      <c r="I41" s="236">
        <f t="shared" si="0"/>
        <v>29</v>
      </c>
      <c r="J41" s="700"/>
      <c r="K41" s="700"/>
      <c r="L41" s="96"/>
      <c r="M41" s="96"/>
      <c r="N41" s="96"/>
      <c r="O41" s="96"/>
      <c r="P41" s="96"/>
      <c r="Q41" s="96"/>
      <c r="R41" s="96"/>
      <c r="S41" s="96"/>
      <c r="T41" s="96"/>
      <c r="U41" s="96"/>
    </row>
    <row r="42" spans="1:21" x14ac:dyDescent="0.2">
      <c r="A42" s="101" t="s">
        <v>914</v>
      </c>
      <c r="B42" s="692"/>
      <c r="C42" s="692"/>
      <c r="D42" s="101">
        <v>30</v>
      </c>
      <c r="E42" s="718"/>
      <c r="F42" s="700"/>
      <c r="G42" s="708"/>
      <c r="H42" s="700"/>
      <c r="I42" s="236">
        <f t="shared" si="0"/>
        <v>30</v>
      </c>
      <c r="J42" s="700"/>
      <c r="K42" s="700"/>
      <c r="L42" s="96"/>
      <c r="M42" s="96"/>
      <c r="N42" s="96"/>
      <c r="O42" s="96"/>
      <c r="P42" s="96"/>
      <c r="Q42" s="96"/>
      <c r="R42" s="96"/>
      <c r="S42" s="96"/>
      <c r="T42" s="96"/>
      <c r="U42" s="96"/>
    </row>
    <row r="43" spans="1:21" x14ac:dyDescent="0.2">
      <c r="A43" s="101" t="s">
        <v>914</v>
      </c>
      <c r="B43" s="692"/>
      <c r="C43" s="692"/>
      <c r="D43" s="101">
        <v>30</v>
      </c>
      <c r="E43" s="718"/>
      <c r="F43" s="700"/>
      <c r="G43" s="708"/>
      <c r="H43" s="700"/>
      <c r="I43" s="236">
        <f t="shared" si="0"/>
        <v>31</v>
      </c>
      <c r="J43" s="700"/>
      <c r="K43" s="700"/>
      <c r="L43" s="96"/>
      <c r="M43" s="96"/>
      <c r="N43" s="96"/>
      <c r="O43" s="96"/>
      <c r="P43" s="96"/>
      <c r="Q43" s="96"/>
      <c r="R43" s="96"/>
      <c r="S43" s="96"/>
      <c r="T43" s="96"/>
      <c r="U43" s="96"/>
    </row>
    <row r="44" spans="1:21" x14ac:dyDescent="0.2">
      <c r="A44" s="101" t="s">
        <v>914</v>
      </c>
      <c r="B44" s="692"/>
      <c r="C44" s="692"/>
      <c r="D44" s="101">
        <v>30</v>
      </c>
      <c r="E44" s="718"/>
      <c r="F44" s="700"/>
      <c r="G44" s="708"/>
      <c r="H44" s="700"/>
      <c r="I44" s="236">
        <f t="shared" si="0"/>
        <v>32</v>
      </c>
      <c r="J44" s="700"/>
      <c r="K44" s="700"/>
      <c r="L44" s="96"/>
      <c r="M44" s="96"/>
      <c r="N44" s="96"/>
      <c r="O44" s="96"/>
      <c r="P44" s="96"/>
      <c r="Q44" s="96"/>
      <c r="R44" s="96"/>
      <c r="S44" s="96"/>
      <c r="T44" s="96"/>
      <c r="U44" s="96"/>
    </row>
    <row r="45" spans="1:21" x14ac:dyDescent="0.2">
      <c r="A45" s="101" t="s">
        <v>914</v>
      </c>
      <c r="B45" s="692"/>
      <c r="C45" s="692"/>
      <c r="D45" s="101">
        <v>30</v>
      </c>
      <c r="E45" s="718"/>
      <c r="F45" s="700"/>
      <c r="G45" s="708"/>
      <c r="H45" s="700"/>
      <c r="I45" s="236">
        <f t="shared" si="0"/>
        <v>33</v>
      </c>
      <c r="J45" s="700"/>
      <c r="K45" s="700"/>
      <c r="L45" s="96"/>
      <c r="M45" s="96"/>
      <c r="N45" s="96"/>
      <c r="O45" s="96"/>
      <c r="P45" s="96"/>
      <c r="Q45" s="96"/>
      <c r="R45" s="96"/>
      <c r="S45" s="96"/>
      <c r="T45" s="96"/>
      <c r="U45" s="96"/>
    </row>
    <row r="46" spans="1:21" x14ac:dyDescent="0.2">
      <c r="A46" s="101" t="s">
        <v>914</v>
      </c>
      <c r="B46" s="692"/>
      <c r="C46" s="692"/>
      <c r="D46" s="101">
        <v>30</v>
      </c>
      <c r="E46" s="718"/>
      <c r="F46" s="700"/>
      <c r="G46" s="708"/>
      <c r="H46" s="700"/>
      <c r="I46" s="236">
        <f t="shared" si="0"/>
        <v>34</v>
      </c>
      <c r="J46" s="700"/>
      <c r="K46" s="700"/>
      <c r="L46" s="96"/>
      <c r="M46" s="96"/>
      <c r="N46" s="96"/>
      <c r="O46" s="96"/>
      <c r="P46" s="96"/>
      <c r="Q46" s="96"/>
      <c r="R46" s="96"/>
      <c r="S46" s="96"/>
      <c r="T46" s="96"/>
      <c r="U46" s="96"/>
    </row>
    <row r="47" spans="1:21" x14ac:dyDescent="0.2">
      <c r="A47" s="101" t="s">
        <v>914</v>
      </c>
      <c r="B47" s="692"/>
      <c r="C47" s="692"/>
      <c r="D47" s="101">
        <v>30</v>
      </c>
      <c r="E47" s="718"/>
      <c r="F47" s="700"/>
      <c r="G47" s="708"/>
      <c r="H47" s="700"/>
      <c r="I47" s="236">
        <f t="shared" si="0"/>
        <v>35</v>
      </c>
      <c r="J47" s="700"/>
      <c r="K47" s="700"/>
      <c r="L47" s="96"/>
      <c r="M47" s="96"/>
      <c r="N47" s="96"/>
      <c r="O47" s="96"/>
      <c r="P47" s="96"/>
      <c r="Q47" s="96"/>
      <c r="R47" s="96"/>
      <c r="S47" s="96"/>
      <c r="T47" s="96"/>
      <c r="U47" s="96"/>
    </row>
    <row r="48" spans="1:21" x14ac:dyDescent="0.2">
      <c r="A48" s="101" t="s">
        <v>914</v>
      </c>
      <c r="B48" s="692"/>
      <c r="C48" s="692"/>
      <c r="D48" s="101">
        <v>30</v>
      </c>
      <c r="E48" s="718"/>
      <c r="F48" s="700"/>
      <c r="G48" s="708"/>
      <c r="H48" s="700"/>
      <c r="I48" s="236">
        <f t="shared" si="0"/>
        <v>36</v>
      </c>
      <c r="J48" s="700"/>
      <c r="K48" s="700"/>
      <c r="L48" s="96"/>
      <c r="M48" s="96"/>
      <c r="N48" s="96"/>
      <c r="O48" s="96"/>
      <c r="P48" s="96"/>
      <c r="Q48" s="96"/>
      <c r="R48" s="96"/>
      <c r="S48" s="96"/>
      <c r="T48" s="96"/>
      <c r="U48" s="96"/>
    </row>
    <row r="49" spans="1:21" x14ac:dyDescent="0.2">
      <c r="A49" s="101" t="s">
        <v>914</v>
      </c>
      <c r="B49" s="692"/>
      <c r="C49" s="692"/>
      <c r="D49" s="101">
        <v>30</v>
      </c>
      <c r="E49" s="718"/>
      <c r="F49" s="700"/>
      <c r="G49" s="708"/>
      <c r="H49" s="700"/>
      <c r="I49" s="236">
        <f t="shared" si="0"/>
        <v>37</v>
      </c>
      <c r="J49" s="700"/>
      <c r="K49" s="700"/>
      <c r="L49" s="96"/>
      <c r="M49" s="96"/>
      <c r="N49" s="96"/>
      <c r="O49" s="96"/>
      <c r="P49" s="96"/>
      <c r="Q49" s="96"/>
      <c r="R49" s="96"/>
      <c r="S49" s="96"/>
      <c r="T49" s="96"/>
      <c r="U49" s="96"/>
    </row>
    <row r="50" spans="1:21" x14ac:dyDescent="0.2">
      <c r="A50" s="101" t="s">
        <v>914</v>
      </c>
      <c r="B50" s="692"/>
      <c r="C50" s="692"/>
      <c r="D50" s="101">
        <v>30</v>
      </c>
      <c r="E50" s="718"/>
      <c r="F50" s="700"/>
      <c r="G50" s="708"/>
      <c r="H50" s="700"/>
      <c r="I50" s="236">
        <f t="shared" si="0"/>
        <v>38</v>
      </c>
      <c r="J50" s="700"/>
      <c r="K50" s="700"/>
      <c r="L50" s="96"/>
      <c r="M50" s="96"/>
      <c r="N50" s="96"/>
      <c r="O50" s="96"/>
      <c r="P50" s="96"/>
      <c r="Q50" s="96"/>
      <c r="R50" s="96"/>
      <c r="S50" s="96"/>
      <c r="T50" s="96"/>
      <c r="U50" s="96"/>
    </row>
    <row r="51" spans="1:21" x14ac:dyDescent="0.2">
      <c r="A51" s="101" t="s">
        <v>914</v>
      </c>
      <c r="B51" s="692"/>
      <c r="C51" s="692"/>
      <c r="D51" s="101">
        <v>30</v>
      </c>
      <c r="E51" s="718"/>
      <c r="F51" s="700"/>
      <c r="G51" s="708"/>
      <c r="H51" s="700"/>
      <c r="I51" s="236">
        <f t="shared" si="0"/>
        <v>39</v>
      </c>
      <c r="J51" s="700"/>
      <c r="K51" s="700"/>
      <c r="L51" s="96"/>
      <c r="M51" s="96"/>
      <c r="N51" s="96"/>
      <c r="O51" s="96"/>
      <c r="P51" s="96"/>
      <c r="Q51" s="96"/>
      <c r="R51" s="96"/>
      <c r="S51" s="96"/>
      <c r="T51" s="96"/>
      <c r="U51" s="96"/>
    </row>
    <row r="52" spans="1:21" x14ac:dyDescent="0.2">
      <c r="A52" s="101" t="s">
        <v>914</v>
      </c>
      <c r="B52" s="692"/>
      <c r="C52" s="692"/>
      <c r="D52" s="101">
        <v>30</v>
      </c>
      <c r="E52" s="718"/>
      <c r="F52" s="700"/>
      <c r="G52" s="708"/>
      <c r="H52" s="700"/>
      <c r="I52" s="236">
        <f t="shared" si="0"/>
        <v>40</v>
      </c>
      <c r="J52" s="700"/>
      <c r="K52" s="700"/>
      <c r="L52" s="96"/>
      <c r="M52" s="96"/>
      <c r="N52" s="96"/>
      <c r="O52" s="96"/>
      <c r="P52" s="96"/>
      <c r="Q52" s="96"/>
      <c r="R52" s="96"/>
      <c r="S52" s="96"/>
      <c r="T52" s="96"/>
      <c r="U52" s="96"/>
    </row>
    <row r="53" spans="1:21" x14ac:dyDescent="0.2">
      <c r="A53" s="101" t="s">
        <v>914</v>
      </c>
      <c r="B53" s="692"/>
      <c r="C53" s="692"/>
      <c r="D53" s="101">
        <v>30</v>
      </c>
      <c r="E53" s="718"/>
      <c r="F53" s="700"/>
      <c r="G53" s="708"/>
      <c r="H53" s="700"/>
      <c r="I53" s="236">
        <f t="shared" si="0"/>
        <v>41</v>
      </c>
      <c r="J53" s="700"/>
      <c r="K53" s="700"/>
      <c r="L53" s="96"/>
      <c r="M53" s="96"/>
      <c r="N53" s="96"/>
      <c r="O53" s="96"/>
      <c r="P53" s="96"/>
      <c r="Q53" s="96"/>
      <c r="R53" s="96"/>
      <c r="S53" s="96"/>
      <c r="T53" s="96"/>
      <c r="U53" s="96"/>
    </row>
    <row r="54" spans="1:21" x14ac:dyDescent="0.2">
      <c r="A54" s="101" t="s">
        <v>914</v>
      </c>
      <c r="B54" s="692"/>
      <c r="C54" s="692"/>
      <c r="D54" s="101">
        <v>30</v>
      </c>
      <c r="E54" s="718"/>
      <c r="F54" s="700"/>
      <c r="G54" s="708"/>
      <c r="H54" s="700"/>
      <c r="I54" s="236">
        <f t="shared" si="0"/>
        <v>42</v>
      </c>
      <c r="J54" s="700"/>
      <c r="K54" s="700"/>
      <c r="L54" s="96"/>
      <c r="M54" s="96"/>
      <c r="N54" s="96"/>
      <c r="O54" s="96"/>
      <c r="P54" s="96"/>
      <c r="Q54" s="96"/>
      <c r="R54" s="96"/>
      <c r="S54" s="96"/>
      <c r="T54" s="96"/>
      <c r="U54" s="96"/>
    </row>
    <row r="55" spans="1:21" x14ac:dyDescent="0.2">
      <c r="A55" s="101" t="s">
        <v>914</v>
      </c>
      <c r="B55" s="692"/>
      <c r="C55" s="692"/>
      <c r="D55" s="101">
        <v>30</v>
      </c>
      <c r="E55" s="718"/>
      <c r="F55" s="700"/>
      <c r="G55" s="708"/>
      <c r="H55" s="700"/>
      <c r="I55" s="236">
        <f t="shared" si="0"/>
        <v>43</v>
      </c>
      <c r="J55" s="700"/>
      <c r="K55" s="700"/>
      <c r="L55" s="96"/>
      <c r="M55" s="96"/>
      <c r="N55" s="96"/>
      <c r="O55" s="96"/>
      <c r="P55" s="96"/>
      <c r="Q55" s="96"/>
      <c r="R55" s="96"/>
      <c r="S55" s="96"/>
      <c r="T55" s="96"/>
      <c r="U55" s="96"/>
    </row>
    <row r="56" spans="1:21" x14ac:dyDescent="0.2">
      <c r="A56" s="101" t="s">
        <v>914</v>
      </c>
      <c r="B56" s="692"/>
      <c r="C56" s="692"/>
      <c r="D56" s="101">
        <v>30</v>
      </c>
      <c r="E56" s="718"/>
      <c r="F56" s="700"/>
      <c r="G56" s="708"/>
      <c r="H56" s="700"/>
      <c r="I56" s="236">
        <f t="shared" si="0"/>
        <v>44</v>
      </c>
      <c r="J56" s="700"/>
      <c r="K56" s="700"/>
      <c r="L56" s="96"/>
      <c r="M56" s="96"/>
      <c r="N56" s="96"/>
      <c r="O56" s="96"/>
      <c r="P56" s="96"/>
      <c r="Q56" s="96"/>
      <c r="R56" s="96"/>
      <c r="S56" s="96"/>
      <c r="T56" s="96"/>
      <c r="U56" s="96"/>
    </row>
    <row r="57" spans="1:21" x14ac:dyDescent="0.2">
      <c r="A57" s="101" t="s">
        <v>914</v>
      </c>
      <c r="B57" s="692"/>
      <c r="C57" s="692"/>
      <c r="D57" s="101">
        <v>30</v>
      </c>
      <c r="E57" s="718"/>
      <c r="F57" s="700"/>
      <c r="G57" s="708"/>
      <c r="H57" s="700"/>
      <c r="I57" s="236">
        <f t="shared" si="0"/>
        <v>45</v>
      </c>
      <c r="J57" s="700"/>
      <c r="K57" s="700"/>
      <c r="L57" s="96"/>
      <c r="M57" s="96"/>
      <c r="N57" s="96"/>
      <c r="O57" s="96"/>
      <c r="P57" s="96"/>
      <c r="Q57" s="96"/>
      <c r="R57" s="96"/>
      <c r="S57" s="96"/>
      <c r="T57" s="96"/>
      <c r="U57" s="96"/>
    </row>
    <row r="58" spans="1:21" x14ac:dyDescent="0.2">
      <c r="A58" s="101" t="s">
        <v>914</v>
      </c>
      <c r="B58" s="692"/>
      <c r="C58" s="692"/>
      <c r="D58" s="101">
        <v>30</v>
      </c>
      <c r="E58" s="718"/>
      <c r="F58" s="700"/>
      <c r="G58" s="708"/>
      <c r="H58" s="700"/>
      <c r="I58" s="236">
        <f t="shared" si="0"/>
        <v>46</v>
      </c>
      <c r="J58" s="700"/>
      <c r="K58" s="700"/>
      <c r="L58" s="96"/>
      <c r="M58" s="96"/>
      <c r="N58" s="96"/>
      <c r="O58" s="96"/>
      <c r="P58" s="96"/>
      <c r="Q58" s="96"/>
      <c r="R58" s="96"/>
      <c r="S58" s="96"/>
      <c r="T58" s="96"/>
      <c r="U58" s="96"/>
    </row>
    <row r="59" spans="1:21" x14ac:dyDescent="0.2">
      <c r="A59" s="101" t="s">
        <v>914</v>
      </c>
      <c r="B59" s="692"/>
      <c r="C59" s="692"/>
      <c r="D59" s="101">
        <v>30</v>
      </c>
      <c r="E59" s="718"/>
      <c r="F59" s="700"/>
      <c r="G59" s="708"/>
      <c r="H59" s="700"/>
      <c r="I59" s="236">
        <f t="shared" si="0"/>
        <v>47</v>
      </c>
      <c r="J59" s="700"/>
      <c r="K59" s="700"/>
      <c r="L59" s="96"/>
      <c r="M59" s="96"/>
      <c r="N59" s="96"/>
      <c r="O59" s="96"/>
      <c r="P59" s="96"/>
      <c r="Q59" s="96"/>
      <c r="R59" s="96"/>
      <c r="S59" s="96"/>
      <c r="T59" s="96"/>
      <c r="U59" s="96"/>
    </row>
    <row r="60" spans="1:21" x14ac:dyDescent="0.2">
      <c r="A60" s="101" t="s">
        <v>914</v>
      </c>
      <c r="B60" s="692"/>
      <c r="C60" s="692"/>
      <c r="D60" s="101">
        <v>30</v>
      </c>
      <c r="E60" s="718"/>
      <c r="F60" s="700"/>
      <c r="G60" s="708"/>
      <c r="H60" s="700"/>
      <c r="I60" s="236">
        <f t="shared" si="0"/>
        <v>48</v>
      </c>
      <c r="J60" s="700"/>
      <c r="K60" s="700"/>
      <c r="L60" s="96"/>
      <c r="M60" s="96"/>
      <c r="N60" s="96"/>
      <c r="O60" s="96"/>
      <c r="P60" s="96"/>
      <c r="Q60" s="96"/>
      <c r="R60" s="96"/>
      <c r="S60" s="96"/>
      <c r="T60" s="96"/>
      <c r="U60" s="96"/>
    </row>
    <row r="61" spans="1:21" x14ac:dyDescent="0.2">
      <c r="A61" s="101" t="s">
        <v>914</v>
      </c>
      <c r="B61" s="692"/>
      <c r="C61" s="692"/>
      <c r="D61" s="101">
        <v>30</v>
      </c>
      <c r="E61" s="718"/>
      <c r="F61" s="700"/>
      <c r="G61" s="708"/>
      <c r="H61" s="700"/>
      <c r="I61" s="236">
        <f t="shared" si="0"/>
        <v>49</v>
      </c>
      <c r="J61" s="700"/>
      <c r="K61" s="700"/>
      <c r="L61" s="96"/>
      <c r="M61" s="96"/>
      <c r="N61" s="96"/>
      <c r="O61" s="96"/>
      <c r="P61" s="96"/>
      <c r="Q61" s="96"/>
      <c r="R61" s="96"/>
      <c r="S61" s="96"/>
      <c r="T61" s="96"/>
      <c r="U61" s="96"/>
    </row>
    <row r="62" spans="1:21" x14ac:dyDescent="0.2">
      <c r="A62" s="101" t="s">
        <v>914</v>
      </c>
      <c r="B62" s="692"/>
      <c r="C62" s="692"/>
      <c r="D62" s="101">
        <v>30</v>
      </c>
      <c r="E62" s="718"/>
      <c r="F62" s="700"/>
      <c r="G62" s="708"/>
      <c r="H62" s="700"/>
      <c r="I62" s="236">
        <f t="shared" si="0"/>
        <v>50</v>
      </c>
      <c r="J62" s="700"/>
      <c r="K62" s="700"/>
      <c r="L62" s="96"/>
      <c r="M62" s="96"/>
      <c r="N62" s="96"/>
      <c r="O62" s="96"/>
      <c r="P62" s="96"/>
      <c r="Q62" s="96"/>
      <c r="R62" s="96"/>
      <c r="S62" s="96"/>
      <c r="T62" s="96"/>
      <c r="U62" s="96"/>
    </row>
    <row r="63" spans="1:21" x14ac:dyDescent="0.2">
      <c r="A63" s="101" t="s">
        <v>914</v>
      </c>
      <c r="B63" s="692"/>
      <c r="C63" s="692"/>
      <c r="D63" s="101">
        <v>30</v>
      </c>
      <c r="E63" s="718"/>
      <c r="F63" s="700"/>
      <c r="G63" s="708"/>
      <c r="H63" s="700"/>
      <c r="I63" s="236">
        <f t="shared" si="0"/>
        <v>51</v>
      </c>
      <c r="J63" s="700"/>
      <c r="K63" s="700"/>
      <c r="L63" s="96"/>
      <c r="M63" s="96"/>
      <c r="N63" s="96"/>
      <c r="O63" s="96"/>
      <c r="P63" s="96"/>
      <c r="Q63" s="96"/>
      <c r="R63" s="96"/>
      <c r="S63" s="96"/>
      <c r="T63" s="96"/>
      <c r="U63" s="96"/>
    </row>
    <row r="64" spans="1:21" x14ac:dyDescent="0.2">
      <c r="A64" s="101" t="s">
        <v>914</v>
      </c>
      <c r="B64" s="692"/>
      <c r="C64" s="692"/>
      <c r="D64" s="101">
        <v>30</v>
      </c>
      <c r="E64" s="718"/>
      <c r="F64" s="700"/>
      <c r="G64" s="708"/>
      <c r="H64" s="700"/>
      <c r="I64" s="236">
        <f t="shared" si="0"/>
        <v>52</v>
      </c>
      <c r="J64" s="700"/>
      <c r="K64" s="700"/>
      <c r="L64" s="96"/>
      <c r="M64" s="96"/>
      <c r="N64" s="96"/>
      <c r="O64" s="96"/>
      <c r="P64" s="96"/>
      <c r="Q64" s="96"/>
      <c r="R64" s="96"/>
      <c r="S64" s="96"/>
      <c r="T64" s="96"/>
      <c r="U64" s="96"/>
    </row>
    <row r="65" spans="1:21" x14ac:dyDescent="0.2">
      <c r="A65" s="101" t="s">
        <v>914</v>
      </c>
      <c r="B65" s="692"/>
      <c r="C65" s="692"/>
      <c r="D65" s="101">
        <v>30</v>
      </c>
      <c r="E65" s="718"/>
      <c r="F65" s="700"/>
      <c r="G65" s="708"/>
      <c r="H65" s="700"/>
      <c r="I65" s="236">
        <f t="shared" si="0"/>
        <v>53</v>
      </c>
      <c r="J65" s="700"/>
      <c r="K65" s="700"/>
      <c r="L65" s="96"/>
      <c r="M65" s="96"/>
      <c r="N65" s="96"/>
      <c r="O65" s="96"/>
      <c r="P65" s="96"/>
      <c r="Q65" s="96"/>
      <c r="R65" s="96"/>
      <c r="S65" s="96"/>
      <c r="T65" s="96"/>
      <c r="U65" s="96"/>
    </row>
    <row r="66" spans="1:21" x14ac:dyDescent="0.2">
      <c r="A66" s="101" t="s">
        <v>914</v>
      </c>
      <c r="B66" s="692"/>
      <c r="C66" s="692"/>
      <c r="D66" s="101">
        <v>30</v>
      </c>
      <c r="E66" s="718"/>
      <c r="F66" s="700"/>
      <c r="G66" s="708"/>
      <c r="H66" s="700"/>
      <c r="I66" s="236">
        <f t="shared" si="0"/>
        <v>54</v>
      </c>
      <c r="J66" s="700"/>
      <c r="K66" s="700"/>
      <c r="L66" s="96"/>
      <c r="M66" s="96"/>
      <c r="N66" s="96"/>
      <c r="O66" s="96"/>
      <c r="P66" s="96"/>
      <c r="Q66" s="96"/>
      <c r="R66" s="96"/>
      <c r="S66" s="96"/>
      <c r="T66" s="96"/>
      <c r="U66" s="96"/>
    </row>
    <row r="67" spans="1:21" x14ac:dyDescent="0.2">
      <c r="A67" s="101" t="s">
        <v>914</v>
      </c>
      <c r="B67" s="692"/>
      <c r="C67" s="692"/>
      <c r="D67" s="101">
        <v>30</v>
      </c>
      <c r="E67" s="718"/>
      <c r="F67" s="700"/>
      <c r="G67" s="708"/>
      <c r="H67" s="700"/>
      <c r="I67" s="236">
        <f t="shared" si="0"/>
        <v>55</v>
      </c>
      <c r="J67" s="700"/>
      <c r="K67" s="700"/>
      <c r="L67" s="96"/>
      <c r="M67" s="96"/>
      <c r="N67" s="96"/>
      <c r="O67" s="96"/>
      <c r="P67" s="96"/>
      <c r="Q67" s="96"/>
      <c r="R67" s="96"/>
      <c r="S67" s="96"/>
      <c r="T67" s="96"/>
      <c r="U67" s="96"/>
    </row>
    <row r="68" spans="1:21" x14ac:dyDescent="0.2">
      <c r="A68" s="101" t="s">
        <v>914</v>
      </c>
      <c r="B68" s="692"/>
      <c r="C68" s="692"/>
      <c r="D68" s="101">
        <v>30</v>
      </c>
      <c r="E68" s="718"/>
      <c r="F68" s="700"/>
      <c r="G68" s="708"/>
      <c r="H68" s="700"/>
      <c r="I68" s="236">
        <f t="shared" si="0"/>
        <v>56</v>
      </c>
      <c r="J68" s="700"/>
      <c r="K68" s="700"/>
      <c r="L68" s="96"/>
      <c r="M68" s="96"/>
      <c r="N68" s="96"/>
      <c r="O68" s="96"/>
      <c r="P68" s="96"/>
      <c r="Q68" s="96"/>
      <c r="R68" s="96"/>
      <c r="S68" s="96"/>
      <c r="T68" s="96"/>
      <c r="U68" s="96"/>
    </row>
    <row r="69" spans="1:21" x14ac:dyDescent="0.2">
      <c r="A69" s="101" t="s">
        <v>914</v>
      </c>
      <c r="B69" s="692"/>
      <c r="C69" s="692"/>
      <c r="D69" s="101">
        <v>30</v>
      </c>
      <c r="E69" s="718"/>
      <c r="F69" s="700"/>
      <c r="G69" s="708"/>
      <c r="H69" s="700"/>
      <c r="I69" s="236">
        <f t="shared" si="0"/>
        <v>57</v>
      </c>
      <c r="J69" s="700"/>
      <c r="K69" s="700"/>
      <c r="L69" s="96"/>
      <c r="M69" s="96"/>
      <c r="N69" s="96"/>
      <c r="O69" s="96"/>
      <c r="P69" s="96"/>
      <c r="Q69" s="96"/>
      <c r="R69" s="96"/>
      <c r="S69" s="96"/>
      <c r="T69" s="96"/>
      <c r="U69" s="96"/>
    </row>
    <row r="70" spans="1:21" x14ac:dyDescent="0.2">
      <c r="A70" s="101" t="s">
        <v>914</v>
      </c>
      <c r="B70" s="692"/>
      <c r="C70" s="692"/>
      <c r="D70" s="101">
        <v>30</v>
      </c>
      <c r="E70" s="718"/>
      <c r="F70" s="700"/>
      <c r="G70" s="708"/>
      <c r="H70" s="700"/>
      <c r="I70" s="236">
        <f t="shared" si="0"/>
        <v>58</v>
      </c>
      <c r="J70" s="700"/>
      <c r="K70" s="700"/>
      <c r="L70" s="96"/>
      <c r="M70" s="96"/>
      <c r="N70" s="96"/>
      <c r="O70" s="96"/>
      <c r="P70" s="96"/>
      <c r="Q70" s="96"/>
      <c r="R70" s="96"/>
      <c r="S70" s="96"/>
      <c r="T70" s="96"/>
      <c r="U70" s="96"/>
    </row>
    <row r="71" spans="1:21" x14ac:dyDescent="0.2">
      <c r="A71" s="101" t="s">
        <v>914</v>
      </c>
      <c r="B71" s="692"/>
      <c r="C71" s="692"/>
      <c r="D71" s="101">
        <v>30</v>
      </c>
      <c r="E71" s="718"/>
      <c r="F71" s="700"/>
      <c r="G71" s="708"/>
      <c r="H71" s="700"/>
      <c r="I71" s="236">
        <f t="shared" si="0"/>
        <v>59</v>
      </c>
      <c r="J71" s="700"/>
      <c r="K71" s="700"/>
      <c r="L71" s="96"/>
      <c r="M71" s="96"/>
      <c r="N71" s="96"/>
      <c r="O71" s="96"/>
      <c r="P71" s="96"/>
      <c r="Q71" s="96"/>
      <c r="R71" s="96"/>
      <c r="S71" s="96"/>
      <c r="T71" s="96"/>
      <c r="U71" s="96"/>
    </row>
    <row r="72" spans="1:21" x14ac:dyDescent="0.2">
      <c r="A72" s="101" t="s">
        <v>914</v>
      </c>
      <c r="B72" s="692"/>
      <c r="C72" s="692"/>
      <c r="D72" s="101">
        <v>30</v>
      </c>
      <c r="E72" s="718"/>
      <c r="F72" s="700"/>
      <c r="G72" s="708"/>
      <c r="H72" s="700"/>
      <c r="I72" s="236">
        <f t="shared" si="0"/>
        <v>60</v>
      </c>
      <c r="J72" s="700"/>
      <c r="K72" s="700"/>
      <c r="L72" s="96"/>
      <c r="M72" s="96"/>
      <c r="N72" s="96"/>
      <c r="O72" s="96"/>
      <c r="P72" s="96"/>
      <c r="Q72" s="96"/>
      <c r="R72" s="96"/>
      <c r="S72" s="96"/>
      <c r="T72" s="96"/>
      <c r="U72" s="96"/>
    </row>
    <row r="73" spans="1:21" x14ac:dyDescent="0.2">
      <c r="A73" s="101" t="s">
        <v>914</v>
      </c>
      <c r="B73" s="692"/>
      <c r="C73" s="692"/>
      <c r="D73" s="101">
        <v>30</v>
      </c>
      <c r="E73" s="718"/>
      <c r="F73" s="700"/>
      <c r="G73" s="708"/>
      <c r="H73" s="700"/>
      <c r="I73" s="236">
        <f t="shared" si="0"/>
        <v>61</v>
      </c>
      <c r="J73" s="700"/>
      <c r="K73" s="700"/>
      <c r="L73" s="96"/>
      <c r="M73" s="96"/>
      <c r="N73" s="96"/>
      <c r="O73" s="96"/>
      <c r="P73" s="96"/>
      <c r="Q73" s="96"/>
      <c r="R73" s="96"/>
      <c r="S73" s="96"/>
      <c r="T73" s="96"/>
      <c r="U73" s="96"/>
    </row>
    <row r="74" spans="1:21" x14ac:dyDescent="0.2">
      <c r="A74" s="101" t="s">
        <v>914</v>
      </c>
      <c r="B74" s="692"/>
      <c r="C74" s="692"/>
      <c r="D74" s="101">
        <v>30</v>
      </c>
      <c r="E74" s="718"/>
      <c r="F74" s="700"/>
      <c r="G74" s="708"/>
      <c r="H74" s="700"/>
      <c r="I74" s="236">
        <f t="shared" si="0"/>
        <v>62</v>
      </c>
      <c r="J74" s="700"/>
      <c r="K74" s="700"/>
      <c r="L74" s="96"/>
      <c r="M74" s="96"/>
      <c r="N74" s="96"/>
      <c r="O74" s="96"/>
      <c r="P74" s="96"/>
      <c r="Q74" s="96"/>
      <c r="R74" s="96"/>
      <c r="S74" s="96"/>
      <c r="T74" s="96"/>
      <c r="U74" s="96"/>
    </row>
    <row r="75" spans="1:21" x14ac:dyDescent="0.2">
      <c r="A75" s="101" t="s">
        <v>914</v>
      </c>
      <c r="B75" s="692"/>
      <c r="C75" s="692"/>
      <c r="D75" s="101">
        <v>30</v>
      </c>
      <c r="E75" s="718"/>
      <c r="F75" s="700"/>
      <c r="G75" s="708"/>
      <c r="H75" s="700"/>
      <c r="I75" s="236">
        <f t="shared" si="0"/>
        <v>63</v>
      </c>
      <c r="J75" s="700"/>
      <c r="K75" s="700"/>
      <c r="L75" s="96"/>
      <c r="M75" s="96"/>
      <c r="N75" s="96"/>
      <c r="O75" s="96"/>
      <c r="P75" s="96"/>
      <c r="Q75" s="96"/>
      <c r="R75" s="96"/>
      <c r="S75" s="96"/>
      <c r="T75" s="96"/>
      <c r="U75" s="96"/>
    </row>
    <row r="76" spans="1:21" ht="12.75" customHeight="1" x14ac:dyDescent="0.3">
      <c r="A76" s="96"/>
      <c r="B76" s="96"/>
      <c r="C76" s="96"/>
      <c r="D76" s="96"/>
      <c r="E76" s="96"/>
      <c r="F76" s="693">
        <f>SUM(F13:F75)</f>
        <v>0</v>
      </c>
      <c r="G76" s="158"/>
      <c r="H76" s="693">
        <f>SUM(H13:H75)</f>
        <v>0</v>
      </c>
      <c r="I76" s="151"/>
      <c r="J76" s="693">
        <f>SUM(J13:J75)</f>
        <v>0</v>
      </c>
      <c r="K76" s="693">
        <f>SUM(K13:K75)</f>
        <v>0</v>
      </c>
      <c r="L76" s="96"/>
      <c r="M76" s="96"/>
      <c r="N76" s="96"/>
      <c r="O76" s="96"/>
      <c r="P76" s="96"/>
      <c r="Q76" s="96"/>
      <c r="R76" s="96"/>
      <c r="S76" s="96"/>
      <c r="T76" s="96"/>
      <c r="U76" s="96"/>
    </row>
    <row r="77" spans="1:21" x14ac:dyDescent="0.2">
      <c r="A77" s="96"/>
      <c r="B77" s="96"/>
      <c r="C77" s="96"/>
      <c r="D77" s="96"/>
      <c r="E77" s="96"/>
      <c r="F77" s="96"/>
      <c r="G77" s="96"/>
      <c r="H77" s="96"/>
      <c r="I77" s="96"/>
      <c r="J77" s="96"/>
      <c r="K77" s="96"/>
      <c r="L77" s="96"/>
      <c r="M77" s="96"/>
      <c r="N77" s="96"/>
      <c r="O77" s="96"/>
      <c r="P77" s="96"/>
      <c r="Q77" s="96"/>
      <c r="R77" s="96"/>
      <c r="S77" s="96"/>
      <c r="T77" s="96"/>
      <c r="U77" s="96"/>
    </row>
    <row r="78" spans="1:21" x14ac:dyDescent="0.2">
      <c r="A78" s="96"/>
      <c r="B78" s="96"/>
      <c r="C78" s="96"/>
      <c r="D78" s="96"/>
      <c r="E78" s="96"/>
      <c r="F78" s="96"/>
      <c r="G78" s="96"/>
      <c r="H78" s="96"/>
      <c r="I78" s="96"/>
      <c r="J78" s="96"/>
      <c r="K78" s="96"/>
      <c r="L78" s="96"/>
      <c r="M78" s="96"/>
      <c r="N78" s="96"/>
      <c r="O78" s="96"/>
      <c r="P78" s="96"/>
      <c r="Q78" s="96"/>
      <c r="R78" s="96"/>
      <c r="S78" s="96"/>
      <c r="T78" s="96"/>
      <c r="U78" s="96"/>
    </row>
    <row r="79" spans="1:21" x14ac:dyDescent="0.2">
      <c r="A79" s="96"/>
      <c r="B79" s="96"/>
      <c r="C79" s="96"/>
      <c r="D79" s="96"/>
      <c r="E79" s="96"/>
      <c r="F79" s="96"/>
      <c r="G79" s="96"/>
      <c r="H79" s="96"/>
      <c r="I79" s="96"/>
      <c r="J79" s="96"/>
      <c r="K79" s="96"/>
      <c r="L79" s="96"/>
      <c r="M79" s="96"/>
      <c r="N79" s="96"/>
      <c r="O79" s="96"/>
      <c r="P79" s="96"/>
      <c r="Q79" s="96"/>
      <c r="R79" s="96"/>
      <c r="S79" s="96"/>
      <c r="T79" s="96"/>
      <c r="U79" s="96"/>
    </row>
    <row r="80" spans="1:21" x14ac:dyDescent="0.2">
      <c r="A80" s="96"/>
      <c r="B80" s="96"/>
      <c r="C80" s="96"/>
      <c r="D80" s="96"/>
      <c r="E80" s="96"/>
      <c r="F80" s="96"/>
      <c r="G80" s="96"/>
      <c r="H80" s="96"/>
      <c r="I80" s="96"/>
      <c r="J80" s="96"/>
      <c r="K80" s="96"/>
      <c r="L80" s="96"/>
      <c r="M80" s="96"/>
      <c r="N80" s="96"/>
      <c r="O80" s="96"/>
      <c r="P80" s="96"/>
      <c r="Q80" s="96"/>
      <c r="R80" s="96"/>
      <c r="S80" s="96"/>
      <c r="T80" s="96"/>
      <c r="U80" s="96"/>
    </row>
    <row r="81" spans="1:21" x14ac:dyDescent="0.2">
      <c r="A81" s="96"/>
      <c r="B81" s="96"/>
      <c r="C81" s="96"/>
      <c r="D81" s="96"/>
      <c r="E81" s="96"/>
      <c r="F81" s="96"/>
      <c r="G81" s="96"/>
      <c r="H81" s="96"/>
      <c r="I81" s="96"/>
      <c r="J81" s="96"/>
      <c r="K81" s="96"/>
      <c r="L81" s="96"/>
      <c r="M81" s="96"/>
      <c r="N81" s="96"/>
      <c r="O81" s="96"/>
      <c r="P81" s="96"/>
      <c r="Q81" s="96"/>
      <c r="R81" s="96"/>
      <c r="S81" s="96"/>
      <c r="T81" s="96"/>
      <c r="U81" s="96"/>
    </row>
    <row r="82" spans="1:21" x14ac:dyDescent="0.2">
      <c r="A82" s="96"/>
      <c r="B82" s="96"/>
      <c r="C82" s="96"/>
      <c r="D82" s="96"/>
      <c r="E82" s="96"/>
      <c r="F82" s="96"/>
      <c r="G82" s="96"/>
      <c r="H82" s="96"/>
      <c r="I82" s="96"/>
      <c r="J82" s="96"/>
      <c r="K82" s="96"/>
      <c r="L82" s="96"/>
      <c r="M82" s="96"/>
      <c r="N82" s="96"/>
      <c r="O82" s="96"/>
      <c r="P82" s="96"/>
      <c r="Q82" s="96"/>
      <c r="R82" s="96"/>
      <c r="S82" s="96"/>
      <c r="T82" s="96"/>
      <c r="U82" s="96"/>
    </row>
    <row r="83" spans="1:21" x14ac:dyDescent="0.2">
      <c r="A83" s="96"/>
      <c r="B83" s="96"/>
      <c r="C83" s="96"/>
      <c r="D83" s="96"/>
      <c r="E83" s="96"/>
      <c r="F83" s="96"/>
      <c r="G83" s="96"/>
      <c r="H83" s="96"/>
      <c r="I83" s="96"/>
      <c r="J83" s="96"/>
      <c r="K83" s="96"/>
      <c r="L83" s="96"/>
      <c r="M83" s="96"/>
      <c r="N83" s="96"/>
      <c r="O83" s="96"/>
      <c r="P83" s="96"/>
      <c r="Q83" s="96"/>
      <c r="R83" s="96"/>
      <c r="S83" s="96"/>
      <c r="T83" s="96"/>
      <c r="U83" s="96"/>
    </row>
    <row r="84" spans="1:21" x14ac:dyDescent="0.2">
      <c r="A84" s="96"/>
      <c r="B84" s="96"/>
      <c r="C84" s="96"/>
      <c r="D84" s="96"/>
      <c r="E84" s="96"/>
      <c r="F84" s="96"/>
      <c r="G84" s="96"/>
      <c r="H84" s="96"/>
      <c r="I84" s="96"/>
      <c r="J84" s="96"/>
      <c r="K84" s="96"/>
      <c r="L84" s="96"/>
      <c r="M84" s="96"/>
      <c r="N84" s="96"/>
      <c r="O84" s="96"/>
      <c r="P84" s="96"/>
      <c r="Q84" s="96"/>
      <c r="R84" s="96"/>
      <c r="S84" s="96"/>
      <c r="T84" s="96"/>
      <c r="U84" s="96"/>
    </row>
    <row r="85" spans="1:21" x14ac:dyDescent="0.2">
      <c r="A85" s="96"/>
      <c r="B85" s="96"/>
      <c r="C85" s="96"/>
      <c r="D85" s="96"/>
      <c r="E85" s="96"/>
      <c r="F85" s="96"/>
      <c r="G85" s="96"/>
      <c r="H85" s="96"/>
      <c r="I85" s="96"/>
      <c r="J85" s="96"/>
      <c r="K85" s="96"/>
      <c r="L85" s="96"/>
      <c r="M85" s="96"/>
      <c r="N85" s="96"/>
      <c r="O85" s="96"/>
      <c r="P85" s="96"/>
      <c r="Q85" s="96"/>
      <c r="R85" s="96"/>
      <c r="S85" s="96"/>
      <c r="T85" s="96"/>
      <c r="U85" s="96"/>
    </row>
    <row r="86" spans="1:21" x14ac:dyDescent="0.2">
      <c r="A86" s="96"/>
      <c r="B86" s="96"/>
      <c r="C86" s="96"/>
      <c r="D86" s="96"/>
      <c r="E86" s="96"/>
      <c r="F86" s="96"/>
      <c r="G86" s="96"/>
      <c r="H86" s="96"/>
      <c r="I86" s="96"/>
      <c r="J86" s="96"/>
      <c r="K86" s="96"/>
      <c r="L86" s="96"/>
      <c r="M86" s="96"/>
      <c r="N86" s="96"/>
      <c r="O86" s="96"/>
      <c r="P86" s="96"/>
      <c r="Q86" s="96"/>
      <c r="R86" s="96"/>
      <c r="S86" s="96"/>
      <c r="T86" s="96"/>
      <c r="U86" s="96"/>
    </row>
    <row r="87" spans="1:21" x14ac:dyDescent="0.2">
      <c r="A87" s="96"/>
      <c r="B87" s="96"/>
      <c r="C87" s="96"/>
      <c r="D87" s="96"/>
      <c r="E87" s="96"/>
      <c r="F87" s="96"/>
      <c r="G87" s="96"/>
      <c r="H87" s="96"/>
      <c r="I87" s="96"/>
      <c r="J87" s="96"/>
      <c r="K87" s="96"/>
      <c r="L87" s="96"/>
      <c r="M87" s="96"/>
      <c r="N87" s="96"/>
      <c r="O87" s="96"/>
      <c r="P87" s="96"/>
      <c r="Q87" s="96"/>
      <c r="R87" s="96"/>
      <c r="S87" s="96"/>
      <c r="T87" s="96"/>
      <c r="U87" s="96"/>
    </row>
    <row r="88" spans="1:21" x14ac:dyDescent="0.2">
      <c r="A88" s="96"/>
      <c r="B88" s="96"/>
      <c r="C88" s="96"/>
      <c r="D88" s="96"/>
      <c r="E88" s="96"/>
      <c r="F88" s="96"/>
      <c r="G88" s="96"/>
      <c r="H88" s="96"/>
      <c r="I88" s="96"/>
      <c r="J88" s="96"/>
      <c r="K88" s="96"/>
      <c r="L88" s="96"/>
      <c r="M88" s="96"/>
      <c r="N88" s="96"/>
      <c r="O88" s="96"/>
      <c r="P88" s="96"/>
      <c r="Q88" s="96"/>
      <c r="R88" s="96"/>
      <c r="S88" s="96"/>
      <c r="T88" s="96"/>
      <c r="U88" s="96"/>
    </row>
    <row r="89" spans="1:21" x14ac:dyDescent="0.2">
      <c r="A89" s="96"/>
      <c r="B89" s="96"/>
      <c r="C89" s="96"/>
      <c r="D89" s="96"/>
      <c r="E89" s="96"/>
      <c r="F89" s="96"/>
      <c r="G89" s="96"/>
      <c r="H89" s="96"/>
      <c r="I89" s="96"/>
      <c r="J89" s="96"/>
      <c r="K89" s="96"/>
      <c r="L89" s="96"/>
      <c r="M89" s="96"/>
      <c r="N89" s="96"/>
      <c r="O89" s="96"/>
      <c r="P89" s="96"/>
      <c r="Q89" s="96"/>
      <c r="R89" s="96"/>
      <c r="S89" s="96"/>
      <c r="T89" s="96"/>
      <c r="U89" s="96"/>
    </row>
    <row r="90" spans="1:21" x14ac:dyDescent="0.2">
      <c r="A90" s="96"/>
      <c r="B90" s="96"/>
      <c r="C90" s="96"/>
      <c r="D90" s="96"/>
      <c r="E90" s="96"/>
      <c r="F90" s="96"/>
      <c r="G90" s="96"/>
      <c r="H90" s="96"/>
      <c r="I90" s="96"/>
      <c r="J90" s="96"/>
      <c r="K90" s="96"/>
      <c r="L90" s="96"/>
      <c r="M90" s="96"/>
      <c r="N90" s="96"/>
      <c r="O90" s="96"/>
      <c r="P90" s="96"/>
      <c r="Q90" s="96"/>
      <c r="R90" s="96"/>
      <c r="S90" s="96"/>
      <c r="T90" s="96"/>
      <c r="U90" s="96"/>
    </row>
    <row r="91" spans="1:21" x14ac:dyDescent="0.2">
      <c r="A91" s="96"/>
      <c r="B91" s="96"/>
      <c r="C91" s="96"/>
      <c r="D91" s="96"/>
      <c r="E91" s="96"/>
      <c r="F91" s="96"/>
      <c r="G91" s="96"/>
      <c r="H91" s="96"/>
      <c r="I91" s="96"/>
      <c r="J91" s="96"/>
      <c r="K91" s="96"/>
      <c r="L91" s="96"/>
      <c r="M91" s="96"/>
      <c r="N91" s="96"/>
      <c r="O91" s="96"/>
      <c r="P91" s="96"/>
      <c r="Q91" s="96"/>
      <c r="R91" s="96"/>
      <c r="S91" s="96"/>
      <c r="T91" s="96"/>
      <c r="U91" s="96"/>
    </row>
    <row r="92" spans="1:21" x14ac:dyDescent="0.2">
      <c r="A92" s="96"/>
      <c r="B92" s="96"/>
      <c r="C92" s="96"/>
      <c r="D92" s="96"/>
      <c r="E92" s="96"/>
      <c r="F92" s="96"/>
      <c r="G92" s="96"/>
      <c r="H92" s="96"/>
      <c r="I92" s="96"/>
      <c r="J92" s="96"/>
      <c r="K92" s="96"/>
      <c r="L92" s="96"/>
      <c r="M92" s="96"/>
      <c r="N92" s="96"/>
      <c r="O92" s="96"/>
      <c r="P92" s="96"/>
      <c r="Q92" s="96"/>
      <c r="R92" s="96"/>
      <c r="S92" s="96"/>
      <c r="T92" s="96"/>
      <c r="U92" s="96"/>
    </row>
    <row r="93" spans="1:21" x14ac:dyDescent="0.2">
      <c r="A93" s="96"/>
      <c r="B93" s="96"/>
      <c r="C93" s="96"/>
      <c r="D93" s="96"/>
      <c r="E93" s="96"/>
      <c r="F93" s="96"/>
      <c r="G93" s="96"/>
      <c r="H93" s="96"/>
      <c r="I93" s="96"/>
      <c r="J93" s="96"/>
      <c r="K93" s="96"/>
      <c r="L93" s="96"/>
      <c r="M93" s="96"/>
      <c r="N93" s="96"/>
      <c r="O93" s="96"/>
      <c r="P93" s="96"/>
      <c r="Q93" s="96"/>
      <c r="R93" s="96"/>
      <c r="S93" s="96"/>
      <c r="T93" s="96"/>
      <c r="U93" s="96"/>
    </row>
    <row r="94" spans="1:21" x14ac:dyDescent="0.2">
      <c r="A94" s="96"/>
      <c r="B94" s="96"/>
      <c r="C94" s="96"/>
      <c r="D94" s="96"/>
      <c r="E94" s="96"/>
      <c r="F94" s="96"/>
      <c r="G94" s="96"/>
      <c r="H94" s="96"/>
      <c r="I94" s="96"/>
      <c r="J94" s="96"/>
      <c r="K94" s="96"/>
      <c r="L94" s="96"/>
      <c r="M94" s="96"/>
      <c r="N94" s="96"/>
      <c r="O94" s="96"/>
      <c r="P94" s="96"/>
      <c r="Q94" s="96"/>
      <c r="R94" s="96"/>
      <c r="S94" s="96"/>
      <c r="T94" s="96"/>
      <c r="U94" s="96"/>
    </row>
    <row r="95" spans="1:21" x14ac:dyDescent="0.2">
      <c r="A95" s="96"/>
      <c r="B95" s="96"/>
      <c r="C95" s="96"/>
      <c r="D95" s="96"/>
      <c r="E95" s="96"/>
      <c r="F95" s="96"/>
      <c r="G95" s="96"/>
      <c r="H95" s="96"/>
      <c r="I95" s="96"/>
      <c r="J95" s="96"/>
      <c r="K95" s="96"/>
      <c r="L95" s="96"/>
      <c r="M95" s="96"/>
      <c r="N95" s="96"/>
      <c r="O95" s="96"/>
      <c r="P95" s="96"/>
      <c r="Q95" s="96"/>
      <c r="R95" s="96"/>
      <c r="S95" s="96"/>
      <c r="T95" s="96"/>
      <c r="U95" s="96"/>
    </row>
    <row r="96" spans="1:21" x14ac:dyDescent="0.2">
      <c r="J96" s="96"/>
      <c r="K96" s="96"/>
      <c r="L96" s="96"/>
      <c r="M96" s="96"/>
      <c r="N96" s="96"/>
      <c r="O96" s="96"/>
      <c r="P96" s="96"/>
      <c r="Q96" s="96"/>
      <c r="R96" s="96"/>
      <c r="S96" s="96"/>
      <c r="T96" s="96"/>
      <c r="U96" s="96"/>
    </row>
    <row r="97" spans="10:21" x14ac:dyDescent="0.2">
      <c r="J97" s="96"/>
      <c r="K97" s="96"/>
      <c r="L97" s="96"/>
      <c r="M97" s="96"/>
      <c r="N97" s="96"/>
      <c r="O97" s="96"/>
      <c r="P97" s="96"/>
      <c r="Q97" s="96"/>
      <c r="R97" s="96"/>
      <c r="S97" s="96"/>
      <c r="T97" s="96"/>
      <c r="U97" s="96"/>
    </row>
    <row r="98" spans="10:21" x14ac:dyDescent="0.2">
      <c r="J98" s="96"/>
      <c r="K98" s="96"/>
      <c r="L98" s="96"/>
      <c r="M98" s="96"/>
      <c r="N98" s="96"/>
      <c r="O98" s="96"/>
      <c r="P98" s="96"/>
      <c r="Q98" s="96"/>
      <c r="R98" s="96"/>
      <c r="S98" s="96"/>
      <c r="T98" s="96"/>
      <c r="U98" s="96"/>
    </row>
    <row r="99" spans="10:21" x14ac:dyDescent="0.2">
      <c r="J99" s="96"/>
      <c r="K99" s="96"/>
      <c r="L99" s="96"/>
      <c r="M99" s="96"/>
      <c r="N99" s="96"/>
      <c r="O99" s="96"/>
      <c r="P99" s="96"/>
      <c r="Q99" s="96"/>
      <c r="R99" s="96"/>
      <c r="S99" s="96"/>
      <c r="T99" s="96"/>
      <c r="U99" s="96"/>
    </row>
    <row r="100" spans="10:21" x14ac:dyDescent="0.2">
      <c r="J100" s="96"/>
      <c r="K100" s="96"/>
      <c r="L100" s="96"/>
      <c r="M100" s="96"/>
      <c r="N100" s="96"/>
      <c r="O100" s="96"/>
      <c r="P100" s="96"/>
      <c r="Q100" s="96"/>
      <c r="R100" s="96"/>
      <c r="S100" s="96"/>
      <c r="T100" s="96"/>
      <c r="U100" s="96"/>
    </row>
    <row r="101" spans="10:21" x14ac:dyDescent="0.2">
      <c r="J101" s="96"/>
      <c r="K101" s="96"/>
      <c r="L101" s="96"/>
      <c r="M101" s="96"/>
      <c r="N101" s="96"/>
      <c r="O101" s="96"/>
      <c r="P101" s="96"/>
      <c r="Q101" s="96"/>
      <c r="R101" s="96"/>
      <c r="S101" s="96"/>
      <c r="T101" s="96"/>
      <c r="U101" s="96"/>
    </row>
    <row r="102" spans="10:21" x14ac:dyDescent="0.2">
      <c r="J102" s="96"/>
      <c r="K102" s="96"/>
      <c r="L102" s="96"/>
      <c r="M102" s="96"/>
      <c r="N102" s="96"/>
      <c r="O102" s="96"/>
      <c r="P102" s="96"/>
      <c r="Q102" s="96"/>
      <c r="R102" s="96"/>
      <c r="S102" s="96"/>
      <c r="T102" s="96"/>
      <c r="U102" s="96"/>
    </row>
    <row r="103" spans="10:21" x14ac:dyDescent="0.2">
      <c r="J103" s="96"/>
      <c r="K103" s="96"/>
      <c r="L103" s="96"/>
      <c r="M103" s="96"/>
      <c r="N103" s="96"/>
      <c r="O103" s="96"/>
      <c r="P103" s="96"/>
      <c r="Q103" s="96"/>
      <c r="R103" s="96"/>
      <c r="S103" s="96"/>
      <c r="T103" s="96"/>
      <c r="U103" s="96"/>
    </row>
    <row r="104" spans="10:21" x14ac:dyDescent="0.2">
      <c r="J104" s="96"/>
      <c r="K104" s="96"/>
      <c r="L104" s="96"/>
      <c r="M104" s="96"/>
      <c r="N104" s="96"/>
      <c r="O104" s="96"/>
      <c r="P104" s="96"/>
      <c r="Q104" s="96"/>
      <c r="R104" s="96"/>
      <c r="S104" s="96"/>
      <c r="T104" s="96"/>
      <c r="U104" s="96"/>
    </row>
    <row r="105" spans="10:21" x14ac:dyDescent="0.2">
      <c r="J105" s="96"/>
      <c r="K105" s="96"/>
      <c r="L105" s="96"/>
      <c r="M105" s="96"/>
      <c r="N105" s="96"/>
      <c r="O105" s="96"/>
      <c r="P105" s="96"/>
      <c r="Q105" s="96"/>
      <c r="R105" s="96"/>
      <c r="S105" s="96"/>
      <c r="T105" s="96"/>
      <c r="U105" s="96"/>
    </row>
    <row r="106" spans="10:21" x14ac:dyDescent="0.2">
      <c r="J106" s="96"/>
      <c r="K106" s="96"/>
      <c r="L106" s="96"/>
      <c r="M106" s="96"/>
      <c r="N106" s="96"/>
      <c r="O106" s="96"/>
      <c r="P106" s="96"/>
      <c r="Q106" s="96"/>
      <c r="R106" s="96"/>
      <c r="S106" s="96"/>
      <c r="T106" s="96"/>
      <c r="U106" s="96"/>
    </row>
    <row r="107" spans="10:21" x14ac:dyDescent="0.2">
      <c r="J107" s="96"/>
      <c r="K107" s="96"/>
      <c r="L107" s="96"/>
      <c r="M107" s="96"/>
      <c r="N107" s="96"/>
      <c r="O107" s="96"/>
      <c r="P107" s="96"/>
      <c r="Q107" s="96"/>
      <c r="R107" s="96"/>
      <c r="S107" s="96"/>
      <c r="T107" s="96"/>
      <c r="U107" s="96"/>
    </row>
    <row r="108" spans="10:21" x14ac:dyDescent="0.2">
      <c r="J108" s="96"/>
      <c r="K108" s="96"/>
      <c r="L108" s="96"/>
      <c r="M108" s="96"/>
      <c r="N108" s="96"/>
      <c r="O108" s="96"/>
      <c r="P108" s="96"/>
      <c r="Q108" s="96"/>
      <c r="R108" s="96"/>
      <c r="S108" s="96"/>
      <c r="T108" s="96"/>
      <c r="U108" s="96"/>
    </row>
    <row r="109" spans="10:21" x14ac:dyDescent="0.2">
      <c r="J109" s="96"/>
      <c r="K109" s="96"/>
      <c r="L109" s="96"/>
      <c r="M109" s="96"/>
      <c r="N109" s="96"/>
      <c r="O109" s="96"/>
      <c r="P109" s="96"/>
      <c r="Q109" s="96"/>
      <c r="R109" s="96"/>
      <c r="S109" s="96"/>
      <c r="T109" s="96"/>
      <c r="U109" s="96"/>
    </row>
    <row r="110" spans="10:21" x14ac:dyDescent="0.2">
      <c r="J110" s="96"/>
      <c r="K110" s="96"/>
      <c r="L110" s="96"/>
      <c r="M110" s="96"/>
      <c r="N110" s="96"/>
      <c r="O110" s="96"/>
      <c r="P110" s="96"/>
      <c r="Q110" s="96"/>
      <c r="R110" s="96"/>
      <c r="S110" s="96"/>
      <c r="T110" s="96"/>
      <c r="U110" s="96"/>
    </row>
    <row r="111" spans="10:21" x14ac:dyDescent="0.2">
      <c r="J111" s="96"/>
      <c r="K111" s="96"/>
      <c r="L111" s="96"/>
      <c r="M111" s="96"/>
      <c r="N111" s="96"/>
      <c r="O111" s="96"/>
      <c r="P111" s="96"/>
      <c r="Q111" s="96"/>
      <c r="R111" s="96"/>
      <c r="S111" s="96"/>
      <c r="T111" s="96"/>
      <c r="U111" s="96"/>
    </row>
  </sheetData>
  <sheetProtection password="D13B" sheet="1" objects="1" scenarios="1" selectLockedCells="1"/>
  <mergeCells count="4">
    <mergeCell ref="H6:I6"/>
    <mergeCell ref="H8:I8"/>
    <mergeCell ref="E10:H10"/>
    <mergeCell ref="H7:I7"/>
  </mergeCells>
  <phoneticPr fontId="2" type="noConversion"/>
  <printOptions horizontalCentered="1"/>
  <pageMargins left="0.25" right="0.25" top="0.75" bottom="0.75" header="0.3" footer="0.3"/>
  <pageSetup scale="75" orientation="portrait" r:id="rId1"/>
  <headerFooter alignWithMargins="0">
    <oddHeader>&amp;R&amp;"Times New Roman,Bold"&amp;11Page 19.&amp;P</oddHeader>
    <oddFooter>&amp;C&amp;F \ &amp;A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7" tint="0.39997558519241921"/>
  </sheetPr>
  <dimension ref="A1:V71"/>
  <sheetViews>
    <sheetView topLeftCell="A10" workbookViewId="0">
      <selection activeCell="G13" sqref="G13:G35"/>
    </sheetView>
  </sheetViews>
  <sheetFormatPr defaultRowHeight="12.75" x14ac:dyDescent="0.2"/>
  <cols>
    <col min="1" max="1" width="8" style="70" customWidth="1"/>
    <col min="2" max="2" width="14.5703125" style="70" customWidth="1"/>
    <col min="3" max="3" width="14.28515625" style="70" customWidth="1"/>
    <col min="4" max="4" width="6.85546875" style="70" customWidth="1"/>
    <col min="5" max="5" width="12.85546875" style="70" customWidth="1"/>
    <col min="6" max="6" width="12.140625" style="70" customWidth="1"/>
    <col min="7" max="7" width="11.85546875" style="70" customWidth="1"/>
    <col min="8" max="8" width="15.28515625" style="70" customWidth="1"/>
    <col min="9" max="9" width="6.85546875" style="70" customWidth="1"/>
    <col min="10" max="10" width="13.42578125" style="70" customWidth="1"/>
    <col min="11" max="11" width="13.28515625" style="70" customWidth="1"/>
    <col min="12" max="16384" width="9.140625" style="70"/>
  </cols>
  <sheetData>
    <row r="1" spans="1:22" ht="18.75" x14ac:dyDescent="0.3">
      <c r="A1" s="50" t="s">
        <v>1036</v>
      </c>
      <c r="B1" s="151"/>
      <c r="C1" s="151"/>
      <c r="D1" s="151"/>
      <c r="E1" s="151"/>
      <c r="F1" s="151"/>
      <c r="G1" s="151"/>
      <c r="H1" s="151"/>
      <c r="I1" s="83" t="s">
        <v>356</v>
      </c>
      <c r="J1" s="96"/>
      <c r="K1" s="96"/>
      <c r="L1" s="96"/>
      <c r="M1" s="96"/>
      <c r="N1" s="96"/>
      <c r="O1" s="96"/>
      <c r="P1" s="96"/>
      <c r="Q1" s="96"/>
      <c r="R1" s="96"/>
      <c r="S1" s="96"/>
      <c r="T1" s="96"/>
      <c r="U1" s="96"/>
    </row>
    <row r="2" spans="1:22" ht="18.75" x14ac:dyDescent="0.3">
      <c r="A2" s="50" t="s">
        <v>805</v>
      </c>
      <c r="B2" s="151"/>
      <c r="C2" s="151"/>
      <c r="D2" s="151"/>
      <c r="E2" s="151"/>
      <c r="F2" s="151"/>
      <c r="G2" s="151"/>
      <c r="H2" s="151"/>
      <c r="I2" s="96"/>
      <c r="J2" s="96"/>
      <c r="K2" s="96"/>
      <c r="L2" s="96"/>
      <c r="M2" s="96"/>
      <c r="N2" s="96"/>
      <c r="O2" s="96"/>
      <c r="P2" s="96"/>
      <c r="Q2" s="96"/>
      <c r="R2" s="96"/>
      <c r="S2" s="96"/>
      <c r="T2" s="96"/>
      <c r="U2" s="96"/>
    </row>
    <row r="3" spans="1:22" ht="18.75" x14ac:dyDescent="0.3">
      <c r="A3" s="50" t="s">
        <v>301</v>
      </c>
      <c r="B3" s="151"/>
      <c r="C3" s="151"/>
      <c r="D3" s="151"/>
      <c r="E3" s="151"/>
      <c r="F3" s="151"/>
      <c r="G3" s="151"/>
      <c r="H3" s="151"/>
      <c r="I3" s="96"/>
      <c r="J3" s="96"/>
      <c r="K3" s="96"/>
      <c r="L3" s="96"/>
      <c r="M3" s="96"/>
      <c r="N3" s="96"/>
      <c r="O3" s="96"/>
      <c r="P3" s="96"/>
      <c r="Q3" s="96"/>
      <c r="R3" s="96"/>
      <c r="S3" s="96"/>
      <c r="T3" s="96"/>
      <c r="U3" s="96"/>
    </row>
    <row r="4" spans="1:22" ht="18.75" x14ac:dyDescent="0.3">
      <c r="A4" s="50" t="s">
        <v>988</v>
      </c>
      <c r="B4" s="151"/>
      <c r="C4" s="151"/>
      <c r="D4" s="151"/>
      <c r="E4" s="151"/>
      <c r="F4" s="151"/>
      <c r="G4" s="151"/>
      <c r="H4" s="151"/>
      <c r="I4" s="96"/>
      <c r="J4" s="96"/>
      <c r="K4" s="96"/>
      <c r="L4" s="96"/>
      <c r="M4" s="96"/>
      <c r="N4" s="96"/>
      <c r="O4" s="96"/>
      <c r="P4" s="96"/>
      <c r="Q4" s="96"/>
      <c r="R4" s="96"/>
      <c r="S4" s="96"/>
      <c r="T4" s="96"/>
      <c r="U4" s="96"/>
    </row>
    <row r="5" spans="1:22" ht="6" customHeight="1" x14ac:dyDescent="0.3">
      <c r="A5" s="50"/>
      <c r="B5" s="151"/>
      <c r="C5" s="151"/>
      <c r="D5" s="151"/>
      <c r="E5" s="151"/>
      <c r="F5" s="151"/>
      <c r="G5" s="151"/>
      <c r="H5" s="151"/>
      <c r="I5" s="96"/>
      <c r="J5" s="96"/>
      <c r="K5" s="96"/>
      <c r="L5" s="96"/>
      <c r="M5" s="96"/>
      <c r="N5" s="96"/>
      <c r="O5" s="96"/>
      <c r="P5" s="96"/>
      <c r="Q5" s="96"/>
      <c r="R5" s="96"/>
      <c r="S5" s="96"/>
      <c r="T5" s="96"/>
      <c r="U5" s="96"/>
    </row>
    <row r="6" spans="1:22" ht="31.5" customHeight="1" thickBot="1" x14ac:dyDescent="0.35">
      <c r="A6" s="96"/>
      <c r="B6" s="96"/>
      <c r="C6" s="96"/>
      <c r="D6" s="96"/>
      <c r="E6" s="96"/>
      <c r="F6" s="151"/>
      <c r="G6" s="98" t="s">
        <v>221</v>
      </c>
      <c r="H6" s="794">
        <f>'1 Provider Data'!$B$5</f>
        <v>0</v>
      </c>
      <c r="I6" s="794"/>
      <c r="J6" s="96"/>
      <c r="K6" s="96"/>
      <c r="L6" s="96"/>
      <c r="M6" s="96"/>
      <c r="N6" s="96"/>
      <c r="O6" s="96"/>
      <c r="P6" s="96"/>
      <c r="Q6" s="96"/>
      <c r="R6" s="96"/>
      <c r="S6" s="96"/>
      <c r="T6" s="96"/>
      <c r="U6" s="96"/>
    </row>
    <row r="7" spans="1:22" ht="18.75" x14ac:dyDescent="0.3">
      <c r="A7" s="694" t="str">
        <f>'5  Position Codes &amp;Titles'!B46</f>
        <v xml:space="preserve">Therapists, DPH licensed marital and family </v>
      </c>
      <c r="B7" s="695"/>
      <c r="C7" s="695"/>
      <c r="D7" s="695"/>
      <c r="E7" s="696"/>
      <c r="F7" s="151"/>
      <c r="G7" s="98" t="s">
        <v>1034</v>
      </c>
      <c r="H7" s="887">
        <f>+'1 Provider Data'!$B$12</f>
        <v>0</v>
      </c>
      <c r="I7" s="887"/>
      <c r="J7" s="96"/>
      <c r="K7" s="96"/>
      <c r="L7" s="96"/>
      <c r="M7" s="96"/>
      <c r="N7" s="96"/>
      <c r="O7" s="96"/>
      <c r="P7" s="96"/>
      <c r="Q7" s="96"/>
      <c r="R7" s="96"/>
      <c r="S7" s="96"/>
      <c r="T7" s="96"/>
      <c r="U7" s="96"/>
    </row>
    <row r="8" spans="1:22" ht="19.5" thickBot="1" x14ac:dyDescent="0.35">
      <c r="A8" s="697"/>
      <c r="B8" s="698"/>
      <c r="C8" s="698"/>
      <c r="D8" s="698"/>
      <c r="E8" s="699"/>
      <c r="F8" s="151"/>
      <c r="G8" s="98" t="s">
        <v>222</v>
      </c>
      <c r="H8" s="798">
        <f>'1 Provider Data'!$B$7</f>
        <v>41455</v>
      </c>
      <c r="I8" s="798"/>
      <c r="J8" s="96"/>
      <c r="K8" s="96"/>
      <c r="L8" s="96"/>
      <c r="M8" s="96"/>
      <c r="N8" s="96"/>
      <c r="O8" s="96"/>
      <c r="P8" s="96"/>
      <c r="Q8" s="96"/>
      <c r="R8" s="96"/>
      <c r="S8" s="96"/>
      <c r="T8" s="96"/>
      <c r="U8" s="96"/>
    </row>
    <row r="9" spans="1:22" ht="12.75" customHeight="1" thickBot="1" x14ac:dyDescent="0.25">
      <c r="A9" s="96"/>
      <c r="B9" s="96"/>
      <c r="C9" s="96"/>
      <c r="D9" s="96"/>
      <c r="E9" s="96"/>
      <c r="F9" s="152"/>
      <c r="G9" s="152"/>
      <c r="H9" s="153"/>
      <c r="I9" s="96"/>
      <c r="J9" s="96"/>
      <c r="K9" s="96"/>
      <c r="L9" s="96"/>
      <c r="M9" s="96"/>
      <c r="N9" s="96"/>
      <c r="O9" s="96"/>
      <c r="P9" s="96"/>
      <c r="Q9" s="96"/>
      <c r="R9" s="96"/>
      <c r="S9" s="96"/>
      <c r="T9" s="96"/>
      <c r="U9" s="96"/>
    </row>
    <row r="10" spans="1:22" ht="25.5" customHeight="1" thickBot="1" x14ac:dyDescent="0.25">
      <c r="A10" s="96"/>
      <c r="B10" s="96"/>
      <c r="C10" s="96"/>
      <c r="D10" s="96"/>
      <c r="E10" s="918" t="s">
        <v>12</v>
      </c>
      <c r="F10" s="919"/>
      <c r="G10" s="919"/>
      <c r="H10" s="920"/>
      <c r="I10" s="96"/>
      <c r="J10" s="96"/>
      <c r="K10" s="96"/>
      <c r="L10" s="96"/>
      <c r="M10" s="96"/>
      <c r="N10" s="96"/>
      <c r="O10" s="96"/>
      <c r="P10" s="96"/>
      <c r="Q10" s="96"/>
      <c r="R10" s="96"/>
      <c r="S10" s="96"/>
      <c r="T10" s="96"/>
      <c r="U10" s="96"/>
    </row>
    <row r="11" spans="1:22" ht="18.75" customHeight="1" thickBot="1" x14ac:dyDescent="0.25">
      <c r="A11" s="145" t="s">
        <v>845</v>
      </c>
      <c r="B11" s="145" t="s">
        <v>846</v>
      </c>
      <c r="C11" s="145" t="s">
        <v>847</v>
      </c>
      <c r="D11" s="145" t="s">
        <v>848</v>
      </c>
      <c r="E11" s="238" t="s">
        <v>849</v>
      </c>
      <c r="F11" s="238" t="s">
        <v>844</v>
      </c>
      <c r="G11" s="238" t="s">
        <v>843</v>
      </c>
      <c r="H11" s="238" t="s">
        <v>850</v>
      </c>
      <c r="J11" s="238" t="s">
        <v>851</v>
      </c>
      <c r="K11" s="238" t="s">
        <v>123</v>
      </c>
      <c r="L11" s="96"/>
      <c r="M11" s="96"/>
      <c r="N11" s="96"/>
      <c r="O11" s="96"/>
      <c r="P11" s="96"/>
      <c r="Q11" s="96"/>
      <c r="R11" s="96"/>
      <c r="S11" s="96"/>
      <c r="T11" s="96"/>
      <c r="U11" s="96"/>
    </row>
    <row r="12" spans="1:22" s="157" customFormat="1" ht="105.75" customHeight="1" x14ac:dyDescent="0.25">
      <c r="A12" s="347" t="s">
        <v>244</v>
      </c>
      <c r="B12" s="155" t="s">
        <v>997</v>
      </c>
      <c r="C12" s="156" t="s">
        <v>998</v>
      </c>
      <c r="D12" s="237" t="s">
        <v>36</v>
      </c>
      <c r="E12" s="156" t="s">
        <v>242</v>
      </c>
      <c r="F12" s="99" t="s">
        <v>442</v>
      </c>
      <c r="G12" s="156" t="s">
        <v>243</v>
      </c>
      <c r="H12" s="99" t="s">
        <v>300</v>
      </c>
      <c r="I12" s="160" t="s">
        <v>31</v>
      </c>
      <c r="J12" s="99" t="s">
        <v>880</v>
      </c>
      <c r="K12" s="99" t="s">
        <v>881</v>
      </c>
      <c r="L12" s="96"/>
      <c r="M12" s="96"/>
      <c r="N12" s="96"/>
      <c r="O12" s="96"/>
      <c r="P12" s="96"/>
      <c r="Q12" s="96"/>
      <c r="R12" s="96"/>
      <c r="S12" s="96"/>
      <c r="T12" s="96"/>
      <c r="U12" s="96"/>
      <c r="V12" s="70"/>
    </row>
    <row r="13" spans="1:22" x14ac:dyDescent="0.2">
      <c r="A13" s="101" t="s">
        <v>914</v>
      </c>
      <c r="B13" s="692"/>
      <c r="C13" s="692"/>
      <c r="D13" s="101">
        <v>31</v>
      </c>
      <c r="E13" s="718"/>
      <c r="F13" s="700"/>
      <c r="G13" s="708"/>
      <c r="H13" s="700"/>
      <c r="I13" s="236">
        <v>1</v>
      </c>
      <c r="J13" s="700"/>
      <c r="K13" s="700"/>
      <c r="L13" s="96"/>
      <c r="M13" s="96"/>
      <c r="N13" s="96"/>
      <c r="O13" s="96"/>
      <c r="P13" s="96"/>
      <c r="Q13" s="96"/>
      <c r="R13" s="96"/>
      <c r="S13" s="96"/>
      <c r="T13" s="96"/>
      <c r="U13" s="96"/>
    </row>
    <row r="14" spans="1:22" x14ac:dyDescent="0.2">
      <c r="A14" s="101" t="s">
        <v>914</v>
      </c>
      <c r="B14" s="692"/>
      <c r="C14" s="692"/>
      <c r="D14" s="101">
        <v>31</v>
      </c>
      <c r="E14" s="718"/>
      <c r="F14" s="700"/>
      <c r="G14" s="708"/>
      <c r="H14" s="700"/>
      <c r="I14" s="236">
        <f>I13+1</f>
        <v>2</v>
      </c>
      <c r="J14" s="700"/>
      <c r="K14" s="700"/>
      <c r="L14" s="96"/>
      <c r="M14" s="96"/>
      <c r="N14" s="96"/>
      <c r="O14" s="96"/>
      <c r="P14" s="96"/>
      <c r="Q14" s="96"/>
      <c r="R14" s="96"/>
      <c r="S14" s="96"/>
      <c r="T14" s="96"/>
      <c r="U14" s="96"/>
    </row>
    <row r="15" spans="1:22" x14ac:dyDescent="0.2">
      <c r="A15" s="101" t="s">
        <v>914</v>
      </c>
      <c r="B15" s="692"/>
      <c r="C15" s="692"/>
      <c r="D15" s="101">
        <v>31</v>
      </c>
      <c r="E15" s="718"/>
      <c r="F15" s="700"/>
      <c r="G15" s="708"/>
      <c r="H15" s="700"/>
      <c r="I15" s="236">
        <f t="shared" ref="I15:I35" si="0">I14+1</f>
        <v>3</v>
      </c>
      <c r="J15" s="700"/>
      <c r="K15" s="700"/>
      <c r="L15" s="96"/>
      <c r="M15" s="96"/>
      <c r="N15" s="96"/>
      <c r="O15" s="96"/>
      <c r="P15" s="96"/>
      <c r="Q15" s="96"/>
      <c r="R15" s="96"/>
      <c r="S15" s="96"/>
      <c r="T15" s="96"/>
      <c r="U15" s="96"/>
    </row>
    <row r="16" spans="1:22" x14ac:dyDescent="0.2">
      <c r="A16" s="101" t="s">
        <v>914</v>
      </c>
      <c r="B16" s="692"/>
      <c r="C16" s="692"/>
      <c r="D16" s="101">
        <v>31</v>
      </c>
      <c r="E16" s="718"/>
      <c r="F16" s="700"/>
      <c r="G16" s="708"/>
      <c r="H16" s="700"/>
      <c r="I16" s="236">
        <f t="shared" si="0"/>
        <v>4</v>
      </c>
      <c r="J16" s="700"/>
      <c r="K16" s="700"/>
      <c r="L16" s="96"/>
      <c r="M16" s="96"/>
      <c r="N16" s="96"/>
      <c r="O16" s="96"/>
      <c r="P16" s="96"/>
      <c r="Q16" s="96"/>
      <c r="R16" s="96"/>
      <c r="S16" s="96"/>
      <c r="T16" s="96"/>
      <c r="U16" s="96"/>
    </row>
    <row r="17" spans="1:21" x14ac:dyDescent="0.2">
      <c r="A17" s="101" t="s">
        <v>914</v>
      </c>
      <c r="B17" s="692"/>
      <c r="C17" s="692"/>
      <c r="D17" s="101">
        <v>31</v>
      </c>
      <c r="E17" s="718"/>
      <c r="F17" s="700"/>
      <c r="G17" s="708"/>
      <c r="H17" s="700"/>
      <c r="I17" s="236">
        <f t="shared" si="0"/>
        <v>5</v>
      </c>
      <c r="J17" s="700"/>
      <c r="K17" s="700"/>
      <c r="L17" s="96"/>
      <c r="M17" s="96"/>
      <c r="N17" s="96"/>
      <c r="O17" s="96"/>
      <c r="P17" s="96"/>
      <c r="Q17" s="96"/>
      <c r="R17" s="96"/>
      <c r="S17" s="96"/>
      <c r="T17" s="96"/>
      <c r="U17" s="96"/>
    </row>
    <row r="18" spans="1:21" x14ac:dyDescent="0.2">
      <c r="A18" s="101" t="s">
        <v>914</v>
      </c>
      <c r="B18" s="692"/>
      <c r="C18" s="692"/>
      <c r="D18" s="101">
        <v>31</v>
      </c>
      <c r="E18" s="718"/>
      <c r="F18" s="700"/>
      <c r="G18" s="708"/>
      <c r="H18" s="700"/>
      <c r="I18" s="236">
        <f t="shared" si="0"/>
        <v>6</v>
      </c>
      <c r="J18" s="700"/>
      <c r="K18" s="700"/>
      <c r="L18" s="96"/>
      <c r="M18" s="96"/>
      <c r="N18" s="96"/>
      <c r="O18" s="96"/>
      <c r="P18" s="96"/>
      <c r="Q18" s="96"/>
      <c r="R18" s="96"/>
      <c r="S18" s="96"/>
      <c r="T18" s="96"/>
      <c r="U18" s="96"/>
    </row>
    <row r="19" spans="1:21" x14ac:dyDescent="0.2">
      <c r="A19" s="101" t="s">
        <v>914</v>
      </c>
      <c r="B19" s="692"/>
      <c r="C19" s="692"/>
      <c r="D19" s="101">
        <v>31</v>
      </c>
      <c r="E19" s="718"/>
      <c r="F19" s="700"/>
      <c r="G19" s="708"/>
      <c r="H19" s="700"/>
      <c r="I19" s="236">
        <f t="shared" si="0"/>
        <v>7</v>
      </c>
      <c r="J19" s="700"/>
      <c r="K19" s="700"/>
      <c r="L19" s="96"/>
      <c r="M19" s="96"/>
      <c r="N19" s="96"/>
      <c r="O19" s="96"/>
      <c r="P19" s="96"/>
      <c r="Q19" s="96"/>
      <c r="R19" s="96"/>
      <c r="S19" s="96"/>
      <c r="T19" s="96"/>
      <c r="U19" s="96"/>
    </row>
    <row r="20" spans="1:21" x14ac:dyDescent="0.2">
      <c r="A20" s="101" t="s">
        <v>914</v>
      </c>
      <c r="B20" s="692"/>
      <c r="C20" s="692"/>
      <c r="D20" s="101">
        <v>31</v>
      </c>
      <c r="E20" s="718"/>
      <c r="F20" s="700"/>
      <c r="G20" s="708"/>
      <c r="H20" s="700"/>
      <c r="I20" s="236">
        <f t="shared" si="0"/>
        <v>8</v>
      </c>
      <c r="J20" s="700"/>
      <c r="K20" s="700"/>
      <c r="L20" s="96"/>
      <c r="M20" s="96"/>
      <c r="N20" s="96"/>
      <c r="O20" s="96"/>
      <c r="P20" s="96"/>
      <c r="Q20" s="96"/>
      <c r="R20" s="96"/>
      <c r="S20" s="96"/>
      <c r="T20" s="96"/>
      <c r="U20" s="96"/>
    </row>
    <row r="21" spans="1:21" x14ac:dyDescent="0.2">
      <c r="A21" s="101" t="s">
        <v>914</v>
      </c>
      <c r="B21" s="692"/>
      <c r="C21" s="692"/>
      <c r="D21" s="101">
        <v>31</v>
      </c>
      <c r="E21" s="718"/>
      <c r="F21" s="700"/>
      <c r="G21" s="708"/>
      <c r="H21" s="700"/>
      <c r="I21" s="236">
        <f t="shared" si="0"/>
        <v>9</v>
      </c>
      <c r="J21" s="700"/>
      <c r="K21" s="700"/>
      <c r="L21" s="96"/>
      <c r="M21" s="96"/>
      <c r="N21" s="96"/>
      <c r="O21" s="96"/>
      <c r="P21" s="96"/>
      <c r="Q21" s="96"/>
      <c r="R21" s="96"/>
      <c r="S21" s="96"/>
      <c r="T21" s="96"/>
      <c r="U21" s="96"/>
    </row>
    <row r="22" spans="1:21" x14ac:dyDescent="0.2">
      <c r="A22" s="101" t="s">
        <v>914</v>
      </c>
      <c r="B22" s="692"/>
      <c r="C22" s="692"/>
      <c r="D22" s="101">
        <v>31</v>
      </c>
      <c r="E22" s="718"/>
      <c r="F22" s="700"/>
      <c r="G22" s="708"/>
      <c r="H22" s="700"/>
      <c r="I22" s="236">
        <f t="shared" si="0"/>
        <v>10</v>
      </c>
      <c r="J22" s="700"/>
      <c r="K22" s="700"/>
      <c r="L22" s="96"/>
      <c r="M22" s="96"/>
      <c r="N22" s="96"/>
      <c r="O22" s="96"/>
      <c r="P22" s="96"/>
      <c r="Q22" s="96"/>
      <c r="R22" s="96"/>
      <c r="S22" s="96"/>
      <c r="T22" s="96"/>
      <c r="U22" s="96"/>
    </row>
    <row r="23" spans="1:21" x14ac:dyDescent="0.2">
      <c r="A23" s="101" t="s">
        <v>914</v>
      </c>
      <c r="B23" s="692"/>
      <c r="C23" s="692"/>
      <c r="D23" s="101">
        <v>31</v>
      </c>
      <c r="E23" s="718"/>
      <c r="F23" s="700"/>
      <c r="G23" s="708"/>
      <c r="H23" s="700"/>
      <c r="I23" s="236">
        <f t="shared" si="0"/>
        <v>11</v>
      </c>
      <c r="J23" s="700"/>
      <c r="K23" s="700"/>
      <c r="L23" s="96"/>
      <c r="M23" s="96"/>
      <c r="N23" s="96"/>
      <c r="O23" s="96"/>
      <c r="P23" s="96"/>
      <c r="Q23" s="96"/>
      <c r="R23" s="96"/>
      <c r="S23" s="96"/>
      <c r="T23" s="96"/>
      <c r="U23" s="96"/>
    </row>
    <row r="24" spans="1:21" x14ac:dyDescent="0.2">
      <c r="A24" s="101" t="s">
        <v>914</v>
      </c>
      <c r="B24" s="692"/>
      <c r="C24" s="692"/>
      <c r="D24" s="101">
        <v>31</v>
      </c>
      <c r="E24" s="718"/>
      <c r="F24" s="700"/>
      <c r="G24" s="708"/>
      <c r="H24" s="700"/>
      <c r="I24" s="236">
        <f t="shared" si="0"/>
        <v>12</v>
      </c>
      <c r="J24" s="700"/>
      <c r="K24" s="700"/>
      <c r="L24" s="96"/>
      <c r="M24" s="96"/>
      <c r="N24" s="96"/>
      <c r="O24" s="96"/>
      <c r="P24" s="96"/>
      <c r="Q24" s="96"/>
      <c r="R24" s="96"/>
      <c r="S24" s="96"/>
      <c r="T24" s="96"/>
      <c r="U24" s="96"/>
    </row>
    <row r="25" spans="1:21" x14ac:dyDescent="0.2">
      <c r="A25" s="101" t="s">
        <v>914</v>
      </c>
      <c r="B25" s="692"/>
      <c r="C25" s="692"/>
      <c r="D25" s="101">
        <v>31</v>
      </c>
      <c r="E25" s="718"/>
      <c r="F25" s="700"/>
      <c r="G25" s="708"/>
      <c r="H25" s="700"/>
      <c r="I25" s="236">
        <f t="shared" si="0"/>
        <v>13</v>
      </c>
      <c r="J25" s="700"/>
      <c r="K25" s="700"/>
      <c r="L25" s="96"/>
      <c r="M25" s="96"/>
      <c r="N25" s="96"/>
      <c r="O25" s="96"/>
      <c r="P25" s="96"/>
      <c r="Q25" s="96"/>
      <c r="R25" s="96"/>
      <c r="S25" s="96"/>
      <c r="T25" s="96"/>
      <c r="U25" s="96"/>
    </row>
    <row r="26" spans="1:21" x14ac:dyDescent="0.2">
      <c r="A26" s="101" t="s">
        <v>914</v>
      </c>
      <c r="B26" s="692"/>
      <c r="C26" s="692"/>
      <c r="D26" s="101">
        <v>31</v>
      </c>
      <c r="E26" s="718"/>
      <c r="F26" s="700"/>
      <c r="G26" s="708"/>
      <c r="H26" s="700"/>
      <c r="I26" s="236">
        <f t="shared" si="0"/>
        <v>14</v>
      </c>
      <c r="J26" s="700"/>
      <c r="K26" s="700"/>
      <c r="L26" s="96"/>
      <c r="M26" s="96"/>
      <c r="N26" s="96"/>
      <c r="O26" s="96"/>
      <c r="P26" s="96"/>
      <c r="Q26" s="96"/>
      <c r="R26" s="96"/>
      <c r="S26" s="96"/>
      <c r="T26" s="96"/>
      <c r="U26" s="96"/>
    </row>
    <row r="27" spans="1:21" x14ac:dyDescent="0.2">
      <c r="A27" s="101" t="s">
        <v>914</v>
      </c>
      <c r="B27" s="692"/>
      <c r="C27" s="692"/>
      <c r="D27" s="101">
        <v>31</v>
      </c>
      <c r="E27" s="718"/>
      <c r="F27" s="700"/>
      <c r="G27" s="708"/>
      <c r="H27" s="700"/>
      <c r="I27" s="236">
        <f t="shared" si="0"/>
        <v>15</v>
      </c>
      <c r="J27" s="700"/>
      <c r="K27" s="700"/>
      <c r="L27" s="96"/>
      <c r="M27" s="96"/>
      <c r="N27" s="96"/>
      <c r="O27" s="96"/>
      <c r="P27" s="96"/>
      <c r="Q27" s="96"/>
      <c r="R27" s="96"/>
      <c r="S27" s="96"/>
      <c r="T27" s="96"/>
      <c r="U27" s="96"/>
    </row>
    <row r="28" spans="1:21" x14ac:dyDescent="0.2">
      <c r="A28" s="101" t="s">
        <v>914</v>
      </c>
      <c r="B28" s="692"/>
      <c r="C28" s="692"/>
      <c r="D28" s="101">
        <v>31</v>
      </c>
      <c r="E28" s="718"/>
      <c r="F28" s="700"/>
      <c r="G28" s="708"/>
      <c r="H28" s="700"/>
      <c r="I28" s="236">
        <f t="shared" si="0"/>
        <v>16</v>
      </c>
      <c r="J28" s="700"/>
      <c r="K28" s="700"/>
      <c r="L28" s="96"/>
      <c r="M28" s="96"/>
      <c r="N28" s="96"/>
      <c r="O28" s="96"/>
      <c r="P28" s="96"/>
      <c r="Q28" s="96"/>
      <c r="R28" s="96"/>
      <c r="S28" s="96"/>
      <c r="T28" s="96"/>
      <c r="U28" s="96"/>
    </row>
    <row r="29" spans="1:21" x14ac:dyDescent="0.2">
      <c r="A29" s="101" t="s">
        <v>914</v>
      </c>
      <c r="B29" s="692"/>
      <c r="C29" s="692"/>
      <c r="D29" s="101">
        <v>31</v>
      </c>
      <c r="E29" s="718"/>
      <c r="F29" s="700"/>
      <c r="G29" s="708"/>
      <c r="H29" s="700"/>
      <c r="I29" s="236">
        <f t="shared" si="0"/>
        <v>17</v>
      </c>
      <c r="J29" s="700"/>
      <c r="K29" s="700"/>
      <c r="L29" s="96"/>
      <c r="M29" s="96"/>
      <c r="N29" s="96"/>
      <c r="O29" s="96"/>
      <c r="P29" s="96"/>
      <c r="Q29" s="96"/>
      <c r="R29" s="96"/>
      <c r="S29" s="96"/>
      <c r="T29" s="96"/>
      <c r="U29" s="96"/>
    </row>
    <row r="30" spans="1:21" x14ac:dyDescent="0.2">
      <c r="A30" s="101" t="s">
        <v>914</v>
      </c>
      <c r="B30" s="692"/>
      <c r="C30" s="692"/>
      <c r="D30" s="101">
        <v>31</v>
      </c>
      <c r="E30" s="718"/>
      <c r="F30" s="700"/>
      <c r="G30" s="708"/>
      <c r="H30" s="700"/>
      <c r="I30" s="236">
        <f t="shared" si="0"/>
        <v>18</v>
      </c>
      <c r="J30" s="700"/>
      <c r="K30" s="700"/>
      <c r="L30" s="96"/>
      <c r="M30" s="96"/>
      <c r="N30" s="96"/>
      <c r="O30" s="96"/>
      <c r="P30" s="96"/>
      <c r="Q30" s="96"/>
      <c r="R30" s="96"/>
      <c r="S30" s="96"/>
      <c r="T30" s="96"/>
      <c r="U30" s="96"/>
    </row>
    <row r="31" spans="1:21" x14ac:dyDescent="0.2">
      <c r="A31" s="101" t="s">
        <v>914</v>
      </c>
      <c r="B31" s="692"/>
      <c r="C31" s="692"/>
      <c r="D31" s="101">
        <v>31</v>
      </c>
      <c r="E31" s="718"/>
      <c r="F31" s="700"/>
      <c r="G31" s="708"/>
      <c r="H31" s="700"/>
      <c r="I31" s="236">
        <f t="shared" si="0"/>
        <v>19</v>
      </c>
      <c r="J31" s="700"/>
      <c r="K31" s="700"/>
      <c r="L31" s="96"/>
      <c r="M31" s="96"/>
      <c r="N31" s="96"/>
      <c r="O31" s="96"/>
      <c r="P31" s="96"/>
      <c r="Q31" s="96"/>
      <c r="R31" s="96"/>
      <c r="S31" s="96"/>
      <c r="T31" s="96"/>
      <c r="U31" s="96"/>
    </row>
    <row r="32" spans="1:21" x14ac:dyDescent="0.2">
      <c r="A32" s="101" t="s">
        <v>914</v>
      </c>
      <c r="B32" s="692"/>
      <c r="C32" s="692"/>
      <c r="D32" s="101">
        <v>31</v>
      </c>
      <c r="E32" s="718"/>
      <c r="F32" s="700"/>
      <c r="G32" s="708"/>
      <c r="H32" s="700"/>
      <c r="I32" s="236">
        <f t="shared" si="0"/>
        <v>20</v>
      </c>
      <c r="J32" s="700"/>
      <c r="K32" s="700"/>
      <c r="L32" s="96"/>
      <c r="M32" s="96"/>
      <c r="N32" s="96"/>
      <c r="O32" s="96"/>
      <c r="P32" s="96"/>
      <c r="Q32" s="96"/>
      <c r="R32" s="96"/>
      <c r="S32" s="96"/>
      <c r="T32" s="96"/>
      <c r="U32" s="96"/>
    </row>
    <row r="33" spans="1:21" x14ac:dyDescent="0.2">
      <c r="A33" s="101" t="s">
        <v>914</v>
      </c>
      <c r="B33" s="692"/>
      <c r="C33" s="692"/>
      <c r="D33" s="101">
        <v>31</v>
      </c>
      <c r="E33" s="718"/>
      <c r="F33" s="700"/>
      <c r="G33" s="708"/>
      <c r="H33" s="700"/>
      <c r="I33" s="236">
        <f t="shared" si="0"/>
        <v>21</v>
      </c>
      <c r="J33" s="700"/>
      <c r="K33" s="700"/>
      <c r="L33" s="96"/>
      <c r="M33" s="96"/>
      <c r="N33" s="96"/>
      <c r="O33" s="96"/>
      <c r="P33" s="96"/>
      <c r="Q33" s="96"/>
      <c r="R33" s="96"/>
      <c r="S33" s="96"/>
      <c r="T33" s="96"/>
      <c r="U33" s="96"/>
    </row>
    <row r="34" spans="1:21" x14ac:dyDescent="0.2">
      <c r="A34" s="101" t="s">
        <v>914</v>
      </c>
      <c r="B34" s="692"/>
      <c r="C34" s="692"/>
      <c r="D34" s="101">
        <v>31</v>
      </c>
      <c r="E34" s="718"/>
      <c r="F34" s="700"/>
      <c r="G34" s="708"/>
      <c r="H34" s="700"/>
      <c r="I34" s="236">
        <f t="shared" si="0"/>
        <v>22</v>
      </c>
      <c r="J34" s="700"/>
      <c r="K34" s="700"/>
      <c r="L34" s="96"/>
      <c r="M34" s="96"/>
      <c r="N34" s="96"/>
      <c r="O34" s="96"/>
      <c r="P34" s="96"/>
      <c r="Q34" s="96"/>
      <c r="R34" s="96"/>
      <c r="S34" s="96"/>
      <c r="T34" s="96"/>
      <c r="U34" s="96"/>
    </row>
    <row r="35" spans="1:21" x14ac:dyDescent="0.2">
      <c r="A35" s="101" t="s">
        <v>914</v>
      </c>
      <c r="B35" s="692"/>
      <c r="C35" s="692"/>
      <c r="D35" s="101">
        <v>31</v>
      </c>
      <c r="E35" s="718"/>
      <c r="F35" s="700"/>
      <c r="G35" s="708"/>
      <c r="H35" s="700"/>
      <c r="I35" s="236">
        <f t="shared" si="0"/>
        <v>23</v>
      </c>
      <c r="J35" s="700"/>
      <c r="K35" s="700"/>
      <c r="L35" s="96"/>
      <c r="M35" s="96"/>
      <c r="N35" s="96"/>
      <c r="O35" s="96"/>
      <c r="P35" s="96"/>
      <c r="Q35" s="96"/>
      <c r="R35" s="96"/>
      <c r="S35" s="96"/>
      <c r="T35" s="96"/>
      <c r="U35" s="96"/>
    </row>
    <row r="36" spans="1:21" ht="12.75" customHeight="1" x14ac:dyDescent="0.3">
      <c r="A36" s="96"/>
      <c r="B36" s="96"/>
      <c r="C36" s="96"/>
      <c r="D36" s="96"/>
      <c r="E36" s="96"/>
      <c r="F36" s="693">
        <f>SUM(F13:F35)</f>
        <v>0</v>
      </c>
      <c r="G36" s="158"/>
      <c r="H36" s="693">
        <f>SUM(H13:H35)</f>
        <v>0</v>
      </c>
      <c r="I36" s="151"/>
      <c r="J36" s="693">
        <f>SUM(J13:J35)</f>
        <v>0</v>
      </c>
      <c r="K36" s="693">
        <f>SUM(K13:K35)</f>
        <v>0</v>
      </c>
      <c r="L36" s="96"/>
      <c r="M36" s="96"/>
      <c r="N36" s="96"/>
      <c r="O36" s="96"/>
      <c r="P36" s="96"/>
      <c r="Q36" s="96"/>
      <c r="R36" s="96"/>
      <c r="S36" s="96"/>
      <c r="T36" s="96"/>
      <c r="U36" s="96"/>
    </row>
    <row r="37" spans="1:21" x14ac:dyDescent="0.2">
      <c r="A37" s="96"/>
      <c r="B37" s="96"/>
      <c r="C37" s="96"/>
      <c r="D37" s="96"/>
      <c r="E37" s="96"/>
      <c r="F37" s="96"/>
      <c r="G37" s="96"/>
      <c r="H37" s="96"/>
      <c r="I37" s="96"/>
      <c r="J37" s="96"/>
      <c r="K37" s="96"/>
      <c r="L37" s="96"/>
      <c r="M37" s="96"/>
      <c r="N37" s="96"/>
      <c r="O37" s="96"/>
      <c r="P37" s="96"/>
      <c r="Q37" s="96"/>
      <c r="R37" s="96"/>
      <c r="S37" s="96"/>
      <c r="T37" s="96"/>
      <c r="U37" s="96"/>
    </row>
    <row r="38" spans="1:21" x14ac:dyDescent="0.2">
      <c r="A38" s="96"/>
      <c r="B38" s="96"/>
      <c r="C38" s="96"/>
      <c r="D38" s="96"/>
      <c r="E38" s="96"/>
      <c r="F38" s="96"/>
      <c r="G38" s="96"/>
      <c r="H38" s="96"/>
      <c r="I38" s="96"/>
      <c r="J38" s="96"/>
      <c r="K38" s="96"/>
      <c r="L38" s="96"/>
      <c r="M38" s="96"/>
      <c r="N38" s="96"/>
      <c r="O38" s="96"/>
      <c r="P38" s="96"/>
      <c r="Q38" s="96"/>
      <c r="R38" s="96"/>
      <c r="S38" s="96"/>
      <c r="T38" s="96"/>
      <c r="U38" s="96"/>
    </row>
    <row r="39" spans="1:21" x14ac:dyDescent="0.2">
      <c r="A39" s="96"/>
      <c r="B39" s="96"/>
      <c r="C39" s="96"/>
      <c r="D39" s="96"/>
      <c r="E39" s="96"/>
      <c r="F39" s="96"/>
      <c r="G39" s="96"/>
      <c r="H39" s="96"/>
      <c r="I39" s="96"/>
      <c r="J39" s="96"/>
      <c r="K39" s="96"/>
      <c r="L39" s="96"/>
      <c r="M39" s="96"/>
      <c r="N39" s="96"/>
      <c r="O39" s="96"/>
      <c r="P39" s="96"/>
      <c r="Q39" s="96"/>
      <c r="R39" s="96"/>
      <c r="S39" s="96"/>
      <c r="T39" s="96"/>
      <c r="U39" s="96"/>
    </row>
    <row r="40" spans="1:21" x14ac:dyDescent="0.2">
      <c r="A40" s="96"/>
      <c r="B40" s="96"/>
      <c r="C40" s="96"/>
      <c r="D40" s="96"/>
      <c r="E40" s="96"/>
      <c r="F40" s="96"/>
      <c r="G40" s="96"/>
      <c r="H40" s="96"/>
      <c r="I40" s="96"/>
      <c r="J40" s="96"/>
      <c r="K40" s="96"/>
      <c r="L40" s="96"/>
      <c r="M40" s="96"/>
      <c r="N40" s="96"/>
      <c r="O40" s="96"/>
      <c r="P40" s="96"/>
      <c r="Q40" s="96"/>
      <c r="R40" s="96"/>
      <c r="S40" s="96"/>
      <c r="T40" s="96"/>
      <c r="U40" s="96"/>
    </row>
    <row r="41" spans="1:21" x14ac:dyDescent="0.2">
      <c r="A41" s="96"/>
      <c r="B41" s="96"/>
      <c r="C41" s="96"/>
      <c r="D41" s="96"/>
      <c r="E41" s="96"/>
      <c r="F41" s="96"/>
      <c r="G41" s="96"/>
      <c r="H41" s="96"/>
      <c r="I41" s="96"/>
      <c r="J41" s="96"/>
      <c r="K41" s="96"/>
      <c r="L41" s="96"/>
      <c r="M41" s="96"/>
      <c r="N41" s="96"/>
      <c r="O41" s="96"/>
      <c r="P41" s="96"/>
      <c r="Q41" s="96"/>
      <c r="R41" s="96"/>
      <c r="S41" s="96"/>
      <c r="T41" s="96"/>
      <c r="U41" s="96"/>
    </row>
    <row r="42" spans="1:21" x14ac:dyDescent="0.2">
      <c r="A42" s="96"/>
      <c r="B42" s="96"/>
      <c r="C42" s="96"/>
      <c r="D42" s="96"/>
      <c r="E42" s="96"/>
      <c r="F42" s="96"/>
      <c r="G42" s="96"/>
      <c r="H42" s="96"/>
      <c r="I42" s="96"/>
      <c r="J42" s="96"/>
      <c r="K42" s="96"/>
      <c r="L42" s="96"/>
      <c r="M42" s="96"/>
      <c r="N42" s="96"/>
      <c r="O42" s="96"/>
      <c r="P42" s="96"/>
      <c r="Q42" s="96"/>
      <c r="R42" s="96"/>
      <c r="S42" s="96"/>
      <c r="T42" s="96"/>
      <c r="U42" s="96"/>
    </row>
    <row r="43" spans="1:21" x14ac:dyDescent="0.2">
      <c r="A43" s="96"/>
      <c r="B43" s="96"/>
      <c r="C43" s="96"/>
      <c r="D43" s="96"/>
      <c r="E43" s="96"/>
      <c r="F43" s="96"/>
      <c r="G43" s="96"/>
      <c r="H43" s="96"/>
      <c r="I43" s="96"/>
      <c r="J43" s="96"/>
      <c r="K43" s="96"/>
      <c r="L43" s="96"/>
      <c r="M43" s="96"/>
      <c r="N43" s="96"/>
      <c r="O43" s="96"/>
      <c r="P43" s="96"/>
      <c r="Q43" s="96"/>
      <c r="R43" s="96"/>
      <c r="S43" s="96"/>
      <c r="T43" s="96"/>
      <c r="U43" s="96"/>
    </row>
    <row r="44" spans="1:21" x14ac:dyDescent="0.2">
      <c r="A44" s="96"/>
      <c r="B44" s="96"/>
      <c r="C44" s="96"/>
      <c r="D44" s="96"/>
      <c r="E44" s="96"/>
      <c r="F44" s="96"/>
      <c r="G44" s="96"/>
      <c r="H44" s="96"/>
      <c r="I44" s="96"/>
      <c r="J44" s="96"/>
      <c r="K44" s="96"/>
      <c r="L44" s="96"/>
      <c r="M44" s="96"/>
      <c r="N44" s="96"/>
      <c r="O44" s="96"/>
      <c r="P44" s="96"/>
      <c r="Q44" s="96"/>
      <c r="R44" s="96"/>
      <c r="S44" s="96"/>
      <c r="T44" s="96"/>
      <c r="U44" s="96"/>
    </row>
    <row r="45" spans="1:21" x14ac:dyDescent="0.2">
      <c r="A45" s="96"/>
      <c r="B45" s="96"/>
      <c r="C45" s="96"/>
      <c r="D45" s="96"/>
      <c r="E45" s="96"/>
      <c r="F45" s="96"/>
      <c r="G45" s="96"/>
      <c r="H45" s="96"/>
      <c r="I45" s="96"/>
      <c r="J45" s="96"/>
      <c r="K45" s="96"/>
      <c r="L45" s="96"/>
      <c r="M45" s="96"/>
      <c r="N45" s="96"/>
      <c r="O45" s="96"/>
      <c r="P45" s="96"/>
      <c r="Q45" s="96"/>
      <c r="R45" s="96"/>
      <c r="S45" s="96"/>
      <c r="T45" s="96"/>
      <c r="U45" s="96"/>
    </row>
    <row r="46" spans="1:21" x14ac:dyDescent="0.2">
      <c r="A46" s="96"/>
      <c r="B46" s="96"/>
      <c r="C46" s="96"/>
      <c r="D46" s="96"/>
      <c r="E46" s="96"/>
      <c r="F46" s="96"/>
      <c r="G46" s="96"/>
      <c r="H46" s="96"/>
      <c r="I46" s="96"/>
      <c r="J46" s="96"/>
      <c r="K46" s="96"/>
      <c r="L46" s="96"/>
      <c r="M46" s="96"/>
      <c r="N46" s="96"/>
      <c r="O46" s="96"/>
      <c r="P46" s="96"/>
      <c r="Q46" s="96"/>
      <c r="R46" s="96"/>
      <c r="S46" s="96"/>
      <c r="T46" s="96"/>
      <c r="U46" s="96"/>
    </row>
    <row r="47" spans="1:21" x14ac:dyDescent="0.2">
      <c r="A47" s="96"/>
      <c r="B47" s="96"/>
      <c r="C47" s="96"/>
      <c r="D47" s="96"/>
      <c r="E47" s="96"/>
      <c r="F47" s="96"/>
      <c r="G47" s="96"/>
      <c r="H47" s="96"/>
      <c r="I47" s="96"/>
      <c r="J47" s="96"/>
      <c r="K47" s="96"/>
      <c r="L47" s="96"/>
      <c r="M47" s="96"/>
      <c r="N47" s="96"/>
      <c r="O47" s="96"/>
      <c r="P47" s="96"/>
      <c r="Q47" s="96"/>
      <c r="R47" s="96"/>
      <c r="S47" s="96"/>
      <c r="T47" s="96"/>
      <c r="U47" s="96"/>
    </row>
    <row r="48" spans="1:21" x14ac:dyDescent="0.2">
      <c r="A48" s="96"/>
      <c r="B48" s="96"/>
      <c r="C48" s="96"/>
      <c r="D48" s="96"/>
      <c r="E48" s="96"/>
      <c r="F48" s="96"/>
      <c r="G48" s="96"/>
      <c r="H48" s="96"/>
      <c r="I48" s="96"/>
      <c r="J48" s="96"/>
      <c r="K48" s="96"/>
      <c r="L48" s="96"/>
      <c r="M48" s="96"/>
      <c r="N48" s="96"/>
      <c r="O48" s="96"/>
      <c r="P48" s="96"/>
      <c r="Q48" s="96"/>
      <c r="R48" s="96"/>
      <c r="S48" s="96"/>
      <c r="T48" s="96"/>
      <c r="U48" s="96"/>
    </row>
    <row r="49" spans="1:21" x14ac:dyDescent="0.2">
      <c r="A49" s="96"/>
      <c r="B49" s="96"/>
      <c r="C49" s="96"/>
      <c r="D49" s="96"/>
      <c r="E49" s="96"/>
      <c r="F49" s="96"/>
      <c r="G49" s="96"/>
      <c r="H49" s="96"/>
      <c r="I49" s="96"/>
      <c r="J49" s="96"/>
      <c r="K49" s="96"/>
      <c r="L49" s="96"/>
      <c r="M49" s="96"/>
      <c r="N49" s="96"/>
      <c r="O49" s="96"/>
      <c r="P49" s="96"/>
      <c r="Q49" s="96"/>
      <c r="R49" s="96"/>
      <c r="S49" s="96"/>
      <c r="T49" s="96"/>
      <c r="U49" s="96"/>
    </row>
    <row r="50" spans="1:21" x14ac:dyDescent="0.2">
      <c r="A50" s="96"/>
      <c r="B50" s="96"/>
      <c r="C50" s="96"/>
      <c r="D50" s="96"/>
      <c r="E50" s="96"/>
      <c r="F50" s="96"/>
      <c r="G50" s="96"/>
      <c r="H50" s="96"/>
      <c r="I50" s="96"/>
      <c r="J50" s="96"/>
      <c r="K50" s="96"/>
      <c r="L50" s="96"/>
      <c r="M50" s="96"/>
      <c r="N50" s="96"/>
      <c r="O50" s="96"/>
      <c r="P50" s="96"/>
      <c r="Q50" s="96"/>
      <c r="R50" s="96"/>
      <c r="S50" s="96"/>
      <c r="T50" s="96"/>
      <c r="U50" s="96"/>
    </row>
    <row r="51" spans="1:21" x14ac:dyDescent="0.2">
      <c r="A51" s="96"/>
      <c r="B51" s="96"/>
      <c r="C51" s="96"/>
      <c r="D51" s="96"/>
      <c r="E51" s="96"/>
      <c r="F51" s="96"/>
      <c r="G51" s="96"/>
      <c r="H51" s="96"/>
      <c r="I51" s="96"/>
      <c r="J51" s="96"/>
      <c r="K51" s="96"/>
      <c r="L51" s="96"/>
      <c r="M51" s="96"/>
      <c r="N51" s="96"/>
      <c r="O51" s="96"/>
      <c r="P51" s="96"/>
      <c r="Q51" s="96"/>
      <c r="R51" s="96"/>
      <c r="S51" s="96"/>
      <c r="T51" s="96"/>
      <c r="U51" s="96"/>
    </row>
    <row r="52" spans="1:21" x14ac:dyDescent="0.2">
      <c r="A52" s="96"/>
      <c r="B52" s="96"/>
      <c r="C52" s="96"/>
      <c r="D52" s="96"/>
      <c r="E52" s="96"/>
      <c r="F52" s="96"/>
      <c r="G52" s="96"/>
      <c r="H52" s="96"/>
      <c r="I52" s="96"/>
      <c r="J52" s="96"/>
      <c r="K52" s="96"/>
      <c r="L52" s="96"/>
      <c r="M52" s="96"/>
      <c r="N52" s="96"/>
      <c r="O52" s="96"/>
      <c r="P52" s="96"/>
      <c r="Q52" s="96"/>
      <c r="R52" s="96"/>
      <c r="S52" s="96"/>
      <c r="T52" s="96"/>
      <c r="U52" s="96"/>
    </row>
    <row r="53" spans="1:21" x14ac:dyDescent="0.2">
      <c r="A53" s="96"/>
      <c r="B53" s="96"/>
      <c r="C53" s="96"/>
      <c r="D53" s="96"/>
      <c r="E53" s="96"/>
      <c r="F53" s="96"/>
      <c r="G53" s="96"/>
      <c r="H53" s="96"/>
      <c r="I53" s="96"/>
      <c r="J53" s="96"/>
      <c r="K53" s="96"/>
      <c r="L53" s="96"/>
      <c r="M53" s="96"/>
      <c r="N53" s="96"/>
      <c r="O53" s="96"/>
      <c r="P53" s="96"/>
      <c r="Q53" s="96"/>
      <c r="R53" s="96"/>
      <c r="S53" s="96"/>
      <c r="T53" s="96"/>
      <c r="U53" s="96"/>
    </row>
    <row r="54" spans="1:21" x14ac:dyDescent="0.2">
      <c r="A54" s="96"/>
      <c r="B54" s="96"/>
      <c r="C54" s="96"/>
      <c r="D54" s="96"/>
      <c r="E54" s="96"/>
      <c r="F54" s="96"/>
      <c r="G54" s="96"/>
      <c r="H54" s="96"/>
      <c r="I54" s="96"/>
      <c r="J54" s="96"/>
      <c r="K54" s="96"/>
      <c r="L54" s="96"/>
      <c r="M54" s="96"/>
      <c r="N54" s="96"/>
      <c r="O54" s="96"/>
      <c r="P54" s="96"/>
      <c r="Q54" s="96"/>
      <c r="R54" s="96"/>
      <c r="S54" s="96"/>
      <c r="T54" s="96"/>
      <c r="U54" s="96"/>
    </row>
    <row r="55" spans="1:21" x14ac:dyDescent="0.2">
      <c r="A55" s="96"/>
      <c r="B55" s="96"/>
      <c r="C55" s="96"/>
      <c r="D55" s="96"/>
      <c r="E55" s="96"/>
      <c r="F55" s="96"/>
      <c r="G55" s="96"/>
      <c r="H55" s="96"/>
      <c r="I55" s="96"/>
      <c r="J55" s="96"/>
      <c r="K55" s="96"/>
      <c r="L55" s="96"/>
      <c r="M55" s="96"/>
      <c r="N55" s="96"/>
      <c r="O55" s="96"/>
      <c r="P55" s="96"/>
      <c r="Q55" s="96"/>
      <c r="R55" s="96"/>
      <c r="S55" s="96"/>
      <c r="T55" s="96"/>
      <c r="U55" s="96"/>
    </row>
    <row r="56" spans="1:21" x14ac:dyDescent="0.2">
      <c r="J56" s="96"/>
      <c r="K56" s="96"/>
      <c r="L56" s="96"/>
      <c r="M56" s="96"/>
      <c r="N56" s="96"/>
      <c r="O56" s="96"/>
      <c r="P56" s="96"/>
      <c r="Q56" s="96"/>
      <c r="R56" s="96"/>
      <c r="S56" s="96"/>
      <c r="T56" s="96"/>
      <c r="U56" s="96"/>
    </row>
    <row r="57" spans="1:21" x14ac:dyDescent="0.2">
      <c r="J57" s="96"/>
      <c r="K57" s="96"/>
      <c r="L57" s="96"/>
      <c r="M57" s="96"/>
      <c r="N57" s="96"/>
      <c r="O57" s="96"/>
      <c r="P57" s="96"/>
      <c r="Q57" s="96"/>
      <c r="R57" s="96"/>
      <c r="S57" s="96"/>
      <c r="T57" s="96"/>
      <c r="U57" s="96"/>
    </row>
    <row r="58" spans="1:21" x14ac:dyDescent="0.2">
      <c r="J58" s="96"/>
      <c r="K58" s="96"/>
      <c r="L58" s="96"/>
      <c r="M58" s="96"/>
      <c r="N58" s="96"/>
      <c r="O58" s="96"/>
      <c r="P58" s="96"/>
      <c r="Q58" s="96"/>
      <c r="R58" s="96"/>
      <c r="S58" s="96"/>
      <c r="T58" s="96"/>
      <c r="U58" s="96"/>
    </row>
    <row r="59" spans="1:21" x14ac:dyDescent="0.2">
      <c r="J59" s="96"/>
      <c r="K59" s="96"/>
      <c r="L59" s="96"/>
      <c r="M59" s="96"/>
      <c r="N59" s="96"/>
      <c r="O59" s="96"/>
      <c r="P59" s="96"/>
      <c r="Q59" s="96"/>
      <c r="R59" s="96"/>
      <c r="S59" s="96"/>
      <c r="T59" s="96"/>
      <c r="U59" s="96"/>
    </row>
    <row r="60" spans="1:21" x14ac:dyDescent="0.2">
      <c r="J60" s="96"/>
      <c r="K60" s="96"/>
      <c r="L60" s="96"/>
      <c r="M60" s="96"/>
      <c r="N60" s="96"/>
      <c r="O60" s="96"/>
      <c r="P60" s="96"/>
      <c r="Q60" s="96"/>
      <c r="R60" s="96"/>
      <c r="S60" s="96"/>
      <c r="T60" s="96"/>
      <c r="U60" s="96"/>
    </row>
    <row r="61" spans="1:21" x14ac:dyDescent="0.2">
      <c r="J61" s="96"/>
      <c r="K61" s="96"/>
      <c r="L61" s="96"/>
      <c r="M61" s="96"/>
      <c r="N61" s="96"/>
      <c r="O61" s="96"/>
      <c r="P61" s="96"/>
      <c r="Q61" s="96"/>
      <c r="R61" s="96"/>
      <c r="S61" s="96"/>
      <c r="T61" s="96"/>
      <c r="U61" s="96"/>
    </row>
    <row r="62" spans="1:21" x14ac:dyDescent="0.2">
      <c r="J62" s="96"/>
      <c r="K62" s="96"/>
      <c r="L62" s="96"/>
      <c r="M62" s="96"/>
      <c r="N62" s="96"/>
      <c r="O62" s="96"/>
      <c r="P62" s="96"/>
      <c r="Q62" s="96"/>
      <c r="R62" s="96"/>
      <c r="S62" s="96"/>
      <c r="T62" s="96"/>
      <c r="U62" s="96"/>
    </row>
    <row r="63" spans="1:21" x14ac:dyDescent="0.2">
      <c r="J63" s="96"/>
      <c r="K63" s="96"/>
      <c r="L63" s="96"/>
      <c r="M63" s="96"/>
      <c r="N63" s="96"/>
      <c r="O63" s="96"/>
      <c r="P63" s="96"/>
      <c r="Q63" s="96"/>
      <c r="R63" s="96"/>
      <c r="S63" s="96"/>
      <c r="T63" s="96"/>
      <c r="U63" s="96"/>
    </row>
    <row r="64" spans="1:21" x14ac:dyDescent="0.2">
      <c r="J64" s="96"/>
      <c r="K64" s="96"/>
      <c r="L64" s="96"/>
      <c r="M64" s="96"/>
      <c r="N64" s="96"/>
      <c r="O64" s="96"/>
      <c r="P64" s="96"/>
      <c r="Q64" s="96"/>
      <c r="R64" s="96"/>
      <c r="S64" s="96"/>
      <c r="T64" s="96"/>
      <c r="U64" s="96"/>
    </row>
    <row r="65" spans="10:21" x14ac:dyDescent="0.2">
      <c r="J65" s="96"/>
      <c r="K65" s="96"/>
      <c r="L65" s="96"/>
      <c r="M65" s="96"/>
      <c r="N65" s="96"/>
      <c r="O65" s="96"/>
      <c r="P65" s="96"/>
      <c r="Q65" s="96"/>
      <c r="R65" s="96"/>
      <c r="S65" s="96"/>
      <c r="T65" s="96"/>
      <c r="U65" s="96"/>
    </row>
    <row r="66" spans="10:21" x14ac:dyDescent="0.2">
      <c r="J66" s="96"/>
      <c r="K66" s="96"/>
      <c r="L66" s="96"/>
      <c r="M66" s="96"/>
      <c r="N66" s="96"/>
      <c r="O66" s="96"/>
      <c r="P66" s="96"/>
      <c r="Q66" s="96"/>
      <c r="R66" s="96"/>
      <c r="S66" s="96"/>
      <c r="T66" s="96"/>
      <c r="U66" s="96"/>
    </row>
    <row r="67" spans="10:21" x14ac:dyDescent="0.2">
      <c r="J67" s="96"/>
      <c r="K67" s="96"/>
      <c r="L67" s="96"/>
      <c r="M67" s="96"/>
      <c r="N67" s="96"/>
      <c r="O67" s="96"/>
      <c r="P67" s="96"/>
      <c r="Q67" s="96"/>
      <c r="R67" s="96"/>
      <c r="S67" s="96"/>
      <c r="T67" s="96"/>
      <c r="U67" s="96"/>
    </row>
    <row r="68" spans="10:21" x14ac:dyDescent="0.2">
      <c r="J68" s="96"/>
      <c r="K68" s="96"/>
      <c r="L68" s="96"/>
      <c r="M68" s="96"/>
      <c r="N68" s="96"/>
      <c r="O68" s="96"/>
      <c r="P68" s="96"/>
      <c r="Q68" s="96"/>
      <c r="R68" s="96"/>
      <c r="S68" s="96"/>
      <c r="T68" s="96"/>
      <c r="U68" s="96"/>
    </row>
    <row r="69" spans="10:21" x14ac:dyDescent="0.2">
      <c r="J69" s="96"/>
      <c r="K69" s="96"/>
      <c r="L69" s="96"/>
      <c r="M69" s="96"/>
      <c r="N69" s="96"/>
      <c r="O69" s="96"/>
      <c r="P69" s="96"/>
      <c r="Q69" s="96"/>
      <c r="R69" s="96"/>
      <c r="S69" s="96"/>
      <c r="T69" s="96"/>
      <c r="U69" s="96"/>
    </row>
    <row r="70" spans="10:21" x14ac:dyDescent="0.2">
      <c r="J70" s="96"/>
      <c r="K70" s="96"/>
      <c r="L70" s="96"/>
      <c r="M70" s="96"/>
      <c r="N70" s="96"/>
      <c r="O70" s="96"/>
      <c r="P70" s="96"/>
      <c r="Q70" s="96"/>
      <c r="R70" s="96"/>
      <c r="S70" s="96"/>
      <c r="T70" s="96"/>
      <c r="U70" s="96"/>
    </row>
    <row r="71" spans="10:21" x14ac:dyDescent="0.2">
      <c r="J71" s="96"/>
      <c r="K71" s="96"/>
      <c r="L71" s="96"/>
      <c r="M71" s="96"/>
      <c r="N71" s="96"/>
      <c r="O71" s="96"/>
      <c r="P71" s="96"/>
      <c r="Q71" s="96"/>
      <c r="R71" s="96"/>
      <c r="S71" s="96"/>
      <c r="T71" s="96"/>
      <c r="U71" s="96"/>
    </row>
  </sheetData>
  <sheetProtection password="D13B" sheet="1" objects="1" scenarios="1" selectLockedCells="1"/>
  <mergeCells count="4">
    <mergeCell ref="H6:I6"/>
    <mergeCell ref="H7:I7"/>
    <mergeCell ref="H8:I8"/>
    <mergeCell ref="E10:H10"/>
  </mergeCells>
  <phoneticPr fontId="2" type="noConversion"/>
  <pageMargins left="0.25" right="0.25" top="0.38" bottom="0.43" header="0.17" footer="0.17"/>
  <pageSetup scale="75" orientation="portrait" r:id="rId1"/>
  <headerFooter alignWithMargins="0">
    <oddHeader>&amp;R&amp;"Times New Roman,Bold"&amp;11Page 19.&amp;P</oddHeader>
    <oddFooter>&amp;L&amp;8&amp;Z&amp;F, &amp;A&amp;R&amp;8&amp;D, &amp;T</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7" tint="0.39997558519241921"/>
  </sheetPr>
  <dimension ref="A1:V71"/>
  <sheetViews>
    <sheetView topLeftCell="A4" workbookViewId="0">
      <selection activeCell="G13" sqref="G13:G35"/>
    </sheetView>
  </sheetViews>
  <sheetFormatPr defaultRowHeight="12.75" x14ac:dyDescent="0.2"/>
  <cols>
    <col min="1" max="1" width="8" style="70" customWidth="1"/>
    <col min="2" max="2" width="14.5703125" style="70" customWidth="1"/>
    <col min="3" max="3" width="14.28515625" style="70" customWidth="1"/>
    <col min="4" max="4" width="6.5703125" style="70" customWidth="1"/>
    <col min="5" max="5" width="12.85546875" style="70" customWidth="1"/>
    <col min="6" max="6" width="14" style="70" customWidth="1"/>
    <col min="7" max="7" width="11" style="70" customWidth="1"/>
    <col min="8" max="8" width="15.28515625" style="70" customWidth="1"/>
    <col min="9" max="9" width="6.85546875" style="70" customWidth="1"/>
    <col min="10" max="10" width="13.42578125" style="70" customWidth="1"/>
    <col min="11" max="11" width="13.28515625" style="70" customWidth="1"/>
    <col min="12" max="16384" width="9.140625" style="70"/>
  </cols>
  <sheetData>
    <row r="1" spans="1:22" ht="18.75" x14ac:dyDescent="0.3">
      <c r="A1" s="50" t="s">
        <v>1036</v>
      </c>
      <c r="B1" s="151"/>
      <c r="C1" s="151"/>
      <c r="D1" s="151"/>
      <c r="E1" s="151"/>
      <c r="F1" s="151"/>
      <c r="G1" s="151"/>
      <c r="H1" s="151"/>
      <c r="I1" s="83" t="s">
        <v>356</v>
      </c>
      <c r="J1" s="96"/>
      <c r="K1" s="96"/>
      <c r="L1" s="96"/>
      <c r="M1" s="96"/>
      <c r="N1" s="96"/>
      <c r="O1" s="96"/>
      <c r="P1" s="96"/>
      <c r="Q1" s="96"/>
      <c r="R1" s="96"/>
      <c r="S1" s="96"/>
      <c r="T1" s="96"/>
      <c r="U1" s="96"/>
    </row>
    <row r="2" spans="1:22" ht="18.75" x14ac:dyDescent="0.3">
      <c r="A2" s="50" t="s">
        <v>805</v>
      </c>
      <c r="B2" s="151"/>
      <c r="C2" s="151"/>
      <c r="D2" s="151"/>
      <c r="E2" s="151"/>
      <c r="F2" s="151"/>
      <c r="G2" s="151"/>
      <c r="H2" s="151"/>
      <c r="I2" s="96"/>
      <c r="J2" s="96"/>
      <c r="K2" s="96"/>
      <c r="L2" s="96"/>
      <c r="M2" s="96"/>
      <c r="N2" s="96"/>
      <c r="O2" s="96"/>
      <c r="P2" s="96"/>
      <c r="Q2" s="96"/>
      <c r="R2" s="96"/>
      <c r="S2" s="96"/>
      <c r="T2" s="96"/>
      <c r="U2" s="96"/>
    </row>
    <row r="3" spans="1:22" ht="18.75" x14ac:dyDescent="0.3">
      <c r="A3" s="50" t="s">
        <v>301</v>
      </c>
      <c r="B3" s="151"/>
      <c r="C3" s="151"/>
      <c r="D3" s="151"/>
      <c r="E3" s="151"/>
      <c r="F3" s="151"/>
      <c r="G3" s="151"/>
      <c r="H3" s="151"/>
      <c r="I3" s="96"/>
      <c r="J3" s="96"/>
      <c r="K3" s="96"/>
      <c r="L3" s="96"/>
      <c r="M3" s="96"/>
      <c r="N3" s="96"/>
      <c r="O3" s="96"/>
      <c r="P3" s="96"/>
      <c r="Q3" s="96"/>
      <c r="R3" s="96"/>
      <c r="S3" s="96"/>
      <c r="T3" s="96"/>
      <c r="U3" s="96"/>
    </row>
    <row r="4" spans="1:22" ht="18.75" x14ac:dyDescent="0.3">
      <c r="A4" s="50" t="s">
        <v>988</v>
      </c>
      <c r="B4" s="151"/>
      <c r="C4" s="151"/>
      <c r="D4" s="151"/>
      <c r="E4" s="151"/>
      <c r="F4" s="151"/>
      <c r="G4" s="151"/>
      <c r="H4" s="151"/>
      <c r="I4" s="96"/>
      <c r="J4" s="96"/>
      <c r="K4" s="96"/>
      <c r="L4" s="96"/>
      <c r="M4" s="96"/>
      <c r="N4" s="96"/>
      <c r="O4" s="96"/>
      <c r="P4" s="96"/>
      <c r="Q4" s="96"/>
      <c r="R4" s="96"/>
      <c r="S4" s="96"/>
      <c r="T4" s="96"/>
      <c r="U4" s="96"/>
    </row>
    <row r="5" spans="1:22" ht="6" customHeight="1" x14ac:dyDescent="0.3">
      <c r="A5" s="50"/>
      <c r="B5" s="151"/>
      <c r="C5" s="151"/>
      <c r="D5" s="151"/>
      <c r="E5" s="151"/>
      <c r="F5" s="151"/>
      <c r="G5" s="151"/>
      <c r="H5" s="151"/>
      <c r="I5" s="96"/>
      <c r="J5" s="96"/>
      <c r="K5" s="96"/>
      <c r="L5" s="96"/>
      <c r="M5" s="96"/>
      <c r="N5" s="96"/>
      <c r="O5" s="96"/>
      <c r="P5" s="96"/>
      <c r="Q5" s="96"/>
      <c r="R5" s="96"/>
      <c r="S5" s="96"/>
      <c r="T5" s="96"/>
      <c r="U5" s="96"/>
    </row>
    <row r="6" spans="1:22" ht="31.5" customHeight="1" thickBot="1" x14ac:dyDescent="0.35">
      <c r="A6" s="96"/>
      <c r="B6" s="96"/>
      <c r="C6" s="96"/>
      <c r="D6" s="96"/>
      <c r="E6" s="96"/>
      <c r="F6" s="151"/>
      <c r="G6" s="98" t="s">
        <v>221</v>
      </c>
      <c r="H6" s="794">
        <f>'1 Provider Data'!$B$5</f>
        <v>0</v>
      </c>
      <c r="I6" s="794"/>
      <c r="J6" s="96"/>
      <c r="K6" s="96"/>
      <c r="L6" s="96"/>
      <c r="M6" s="96"/>
      <c r="N6" s="96"/>
      <c r="O6" s="96"/>
      <c r="P6" s="96"/>
      <c r="Q6" s="96"/>
      <c r="R6" s="96"/>
      <c r="S6" s="96"/>
      <c r="T6" s="96"/>
      <c r="U6" s="96"/>
    </row>
    <row r="7" spans="1:22" ht="18.75" x14ac:dyDescent="0.3">
      <c r="A7" s="921" t="str">
        <f>'5  Position Codes &amp;Titles'!B50</f>
        <v>Respiratory Care Practitioners, licensed (Respiratory Therapist)</v>
      </c>
      <c r="B7" s="922"/>
      <c r="C7" s="922"/>
      <c r="D7" s="922"/>
      <c r="E7" s="923"/>
      <c r="F7" s="151"/>
      <c r="G7" s="98" t="s">
        <v>1034</v>
      </c>
      <c r="H7" s="887">
        <f>+'1 Provider Data'!$B$12</f>
        <v>0</v>
      </c>
      <c r="I7" s="887"/>
      <c r="J7" s="96"/>
      <c r="K7" s="96"/>
      <c r="L7" s="96"/>
      <c r="M7" s="96"/>
      <c r="N7" s="96"/>
      <c r="O7" s="96"/>
      <c r="P7" s="96"/>
      <c r="Q7" s="96"/>
      <c r="R7" s="96"/>
      <c r="S7" s="96"/>
      <c r="T7" s="96"/>
      <c r="U7" s="96"/>
    </row>
    <row r="8" spans="1:22" ht="19.5" thickBot="1" x14ac:dyDescent="0.35">
      <c r="A8" s="924"/>
      <c r="B8" s="925"/>
      <c r="C8" s="925"/>
      <c r="D8" s="925"/>
      <c r="E8" s="926"/>
      <c r="F8" s="151"/>
      <c r="G8" s="98" t="s">
        <v>222</v>
      </c>
      <c r="H8" s="798">
        <f>'1 Provider Data'!$B$7</f>
        <v>41455</v>
      </c>
      <c r="I8" s="798"/>
      <c r="J8" s="96"/>
      <c r="K8" s="96"/>
      <c r="L8" s="96"/>
      <c r="M8" s="96"/>
      <c r="N8" s="96"/>
      <c r="O8" s="96"/>
      <c r="P8" s="96"/>
      <c r="Q8" s="96"/>
      <c r="R8" s="96"/>
      <c r="S8" s="96"/>
      <c r="T8" s="96"/>
      <c r="U8" s="96"/>
    </row>
    <row r="9" spans="1:22" ht="12.75" customHeight="1" thickBot="1" x14ac:dyDescent="0.25">
      <c r="A9" s="96"/>
      <c r="B9" s="96"/>
      <c r="C9" s="96"/>
      <c r="D9" s="96"/>
      <c r="E9" s="96"/>
      <c r="F9" s="152"/>
      <c r="G9" s="152"/>
      <c r="H9" s="153"/>
      <c r="I9" s="96"/>
      <c r="J9" s="96"/>
      <c r="K9" s="96"/>
      <c r="L9" s="96"/>
      <c r="M9" s="96"/>
      <c r="N9" s="96"/>
      <c r="O9" s="96"/>
      <c r="P9" s="96"/>
      <c r="Q9" s="96"/>
      <c r="R9" s="96"/>
      <c r="S9" s="96"/>
      <c r="T9" s="96"/>
      <c r="U9" s="96"/>
    </row>
    <row r="10" spans="1:22" ht="25.5" customHeight="1" thickBot="1" x14ac:dyDescent="0.25">
      <c r="A10" s="96"/>
      <c r="B10" s="96"/>
      <c r="C10" s="96"/>
      <c r="D10" s="96"/>
      <c r="E10" s="918" t="s">
        <v>12</v>
      </c>
      <c r="F10" s="919"/>
      <c r="G10" s="919"/>
      <c r="H10" s="920"/>
      <c r="I10" s="96"/>
      <c r="J10" s="96"/>
      <c r="K10" s="96"/>
      <c r="L10" s="96"/>
      <c r="M10" s="96"/>
      <c r="N10" s="96"/>
      <c r="O10" s="96"/>
      <c r="P10" s="96"/>
      <c r="Q10" s="96"/>
      <c r="R10" s="96"/>
      <c r="S10" s="96"/>
      <c r="T10" s="96"/>
      <c r="U10" s="96"/>
    </row>
    <row r="11" spans="1:22" ht="18.75" customHeight="1" thickBot="1" x14ac:dyDescent="0.25">
      <c r="A11" s="145" t="s">
        <v>845</v>
      </c>
      <c r="B11" s="145" t="s">
        <v>846</v>
      </c>
      <c r="C11" s="145" t="s">
        <v>847</v>
      </c>
      <c r="D11" s="145" t="s">
        <v>848</v>
      </c>
      <c r="E11" s="238" t="s">
        <v>849</v>
      </c>
      <c r="F11" s="238" t="s">
        <v>844</v>
      </c>
      <c r="G11" s="238" t="s">
        <v>843</v>
      </c>
      <c r="H11" s="238" t="s">
        <v>850</v>
      </c>
      <c r="J11" s="238" t="s">
        <v>851</v>
      </c>
      <c r="K11" s="238" t="s">
        <v>123</v>
      </c>
      <c r="L11" s="96"/>
      <c r="M11" s="96"/>
      <c r="N11" s="96"/>
      <c r="O11" s="96"/>
      <c r="P11" s="96"/>
      <c r="Q11" s="96"/>
      <c r="R11" s="96"/>
      <c r="S11" s="96"/>
      <c r="T11" s="96"/>
      <c r="U11" s="96"/>
    </row>
    <row r="12" spans="1:22" s="157" customFormat="1" ht="104.25" customHeight="1" x14ac:dyDescent="0.25">
      <c r="A12" s="347" t="s">
        <v>244</v>
      </c>
      <c r="B12" s="155" t="s">
        <v>997</v>
      </c>
      <c r="C12" s="156" t="s">
        <v>998</v>
      </c>
      <c r="D12" s="237" t="s">
        <v>36</v>
      </c>
      <c r="E12" s="156" t="s">
        <v>242</v>
      </c>
      <c r="F12" s="99" t="s">
        <v>442</v>
      </c>
      <c r="G12" s="156" t="s">
        <v>243</v>
      </c>
      <c r="H12" s="99" t="s">
        <v>300</v>
      </c>
      <c r="I12" s="160" t="s">
        <v>31</v>
      </c>
      <c r="J12" s="99" t="s">
        <v>880</v>
      </c>
      <c r="K12" s="99" t="s">
        <v>881</v>
      </c>
      <c r="L12" s="96"/>
      <c r="M12" s="96"/>
      <c r="N12" s="96"/>
      <c r="O12" s="96"/>
      <c r="P12" s="96"/>
      <c r="Q12" s="96"/>
      <c r="R12" s="96"/>
      <c r="S12" s="96"/>
      <c r="T12" s="96"/>
      <c r="U12" s="96"/>
      <c r="V12" s="70"/>
    </row>
    <row r="13" spans="1:22" x14ac:dyDescent="0.2">
      <c r="A13" s="101" t="s">
        <v>914</v>
      </c>
      <c r="B13" s="692"/>
      <c r="C13" s="692"/>
      <c r="D13" s="101">
        <v>40</v>
      </c>
      <c r="E13" s="718"/>
      <c r="F13" s="700"/>
      <c r="G13" s="708"/>
      <c r="H13" s="700"/>
      <c r="I13" s="236">
        <v>1</v>
      </c>
      <c r="J13" s="700"/>
      <c r="K13" s="700"/>
      <c r="L13" s="96"/>
      <c r="M13" s="96"/>
      <c r="N13" s="96"/>
      <c r="O13" s="96"/>
      <c r="P13" s="96"/>
      <c r="Q13" s="96"/>
      <c r="R13" s="96"/>
      <c r="S13" s="96"/>
      <c r="T13" s="96"/>
      <c r="U13" s="96"/>
    </row>
    <row r="14" spans="1:22" x14ac:dyDescent="0.2">
      <c r="A14" s="101" t="s">
        <v>914</v>
      </c>
      <c r="B14" s="692"/>
      <c r="C14" s="692"/>
      <c r="D14" s="101">
        <v>40</v>
      </c>
      <c r="E14" s="718"/>
      <c r="F14" s="700"/>
      <c r="G14" s="708"/>
      <c r="H14" s="700"/>
      <c r="I14" s="236">
        <f>I13+1</f>
        <v>2</v>
      </c>
      <c r="J14" s="700"/>
      <c r="K14" s="700"/>
      <c r="L14" s="96"/>
      <c r="M14" s="96"/>
      <c r="N14" s="96"/>
      <c r="O14" s="96"/>
      <c r="P14" s="96"/>
      <c r="Q14" s="96"/>
      <c r="R14" s="96"/>
      <c r="S14" s="96"/>
      <c r="T14" s="96"/>
      <c r="U14" s="96"/>
    </row>
    <row r="15" spans="1:22" x14ac:dyDescent="0.2">
      <c r="A15" s="101" t="s">
        <v>914</v>
      </c>
      <c r="B15" s="692"/>
      <c r="C15" s="692"/>
      <c r="D15" s="101">
        <v>40</v>
      </c>
      <c r="E15" s="718"/>
      <c r="F15" s="700"/>
      <c r="G15" s="708"/>
      <c r="H15" s="700"/>
      <c r="I15" s="236">
        <f t="shared" ref="I15:I35" si="0">I14+1</f>
        <v>3</v>
      </c>
      <c r="J15" s="700"/>
      <c r="K15" s="700"/>
      <c r="L15" s="96"/>
      <c r="M15" s="96"/>
      <c r="N15" s="96"/>
      <c r="O15" s="96"/>
      <c r="P15" s="96"/>
      <c r="Q15" s="96"/>
      <c r="R15" s="96"/>
      <c r="S15" s="96"/>
      <c r="T15" s="96"/>
      <c r="U15" s="96"/>
    </row>
    <row r="16" spans="1:22" x14ac:dyDescent="0.2">
      <c r="A16" s="101" t="s">
        <v>914</v>
      </c>
      <c r="B16" s="692"/>
      <c r="C16" s="692"/>
      <c r="D16" s="101">
        <v>40</v>
      </c>
      <c r="E16" s="718"/>
      <c r="F16" s="700"/>
      <c r="G16" s="708"/>
      <c r="H16" s="700"/>
      <c r="I16" s="236">
        <f t="shared" si="0"/>
        <v>4</v>
      </c>
      <c r="J16" s="700"/>
      <c r="K16" s="700"/>
      <c r="L16" s="96"/>
      <c r="M16" s="96"/>
      <c r="N16" s="96"/>
      <c r="O16" s="96"/>
      <c r="P16" s="96"/>
      <c r="Q16" s="96"/>
      <c r="R16" s="96"/>
      <c r="S16" s="96"/>
      <c r="T16" s="96"/>
      <c r="U16" s="96"/>
    </row>
    <row r="17" spans="1:21" x14ac:dyDescent="0.2">
      <c r="A17" s="101" t="s">
        <v>914</v>
      </c>
      <c r="B17" s="692"/>
      <c r="C17" s="692"/>
      <c r="D17" s="101">
        <v>40</v>
      </c>
      <c r="E17" s="718"/>
      <c r="F17" s="700"/>
      <c r="G17" s="708"/>
      <c r="H17" s="700"/>
      <c r="I17" s="236">
        <f t="shared" si="0"/>
        <v>5</v>
      </c>
      <c r="J17" s="700"/>
      <c r="K17" s="700"/>
      <c r="L17" s="96"/>
      <c r="M17" s="96"/>
      <c r="N17" s="96"/>
      <c r="O17" s="96"/>
      <c r="P17" s="96"/>
      <c r="Q17" s="96"/>
      <c r="R17" s="96"/>
      <c r="S17" s="96"/>
      <c r="T17" s="96"/>
      <c r="U17" s="96"/>
    </row>
    <row r="18" spans="1:21" x14ac:dyDescent="0.2">
      <c r="A18" s="101" t="s">
        <v>914</v>
      </c>
      <c r="B18" s="692"/>
      <c r="C18" s="692"/>
      <c r="D18" s="101">
        <v>40</v>
      </c>
      <c r="E18" s="718"/>
      <c r="F18" s="700"/>
      <c r="G18" s="708"/>
      <c r="H18" s="700"/>
      <c r="I18" s="236">
        <f t="shared" si="0"/>
        <v>6</v>
      </c>
      <c r="J18" s="700"/>
      <c r="K18" s="700"/>
      <c r="L18" s="96"/>
      <c r="M18" s="96"/>
      <c r="N18" s="96"/>
      <c r="O18" s="96"/>
      <c r="P18" s="96"/>
      <c r="Q18" s="96"/>
      <c r="R18" s="96"/>
      <c r="S18" s="96"/>
      <c r="T18" s="96"/>
      <c r="U18" s="96"/>
    </row>
    <row r="19" spans="1:21" x14ac:dyDescent="0.2">
      <c r="A19" s="101" t="s">
        <v>914</v>
      </c>
      <c r="B19" s="692"/>
      <c r="C19" s="692"/>
      <c r="D19" s="101">
        <v>40</v>
      </c>
      <c r="E19" s="718"/>
      <c r="F19" s="700"/>
      <c r="G19" s="708"/>
      <c r="H19" s="700"/>
      <c r="I19" s="236">
        <f t="shared" si="0"/>
        <v>7</v>
      </c>
      <c r="J19" s="700"/>
      <c r="K19" s="700"/>
      <c r="L19" s="96"/>
      <c r="M19" s="96"/>
      <c r="N19" s="96"/>
      <c r="O19" s="96"/>
      <c r="P19" s="96"/>
      <c r="Q19" s="96"/>
      <c r="R19" s="96"/>
      <c r="S19" s="96"/>
      <c r="T19" s="96"/>
      <c r="U19" s="96"/>
    </row>
    <row r="20" spans="1:21" x14ac:dyDescent="0.2">
      <c r="A20" s="101" t="s">
        <v>914</v>
      </c>
      <c r="B20" s="692"/>
      <c r="C20" s="692"/>
      <c r="D20" s="101">
        <v>40</v>
      </c>
      <c r="E20" s="718"/>
      <c r="F20" s="700"/>
      <c r="G20" s="708"/>
      <c r="H20" s="700"/>
      <c r="I20" s="236">
        <f t="shared" si="0"/>
        <v>8</v>
      </c>
      <c r="J20" s="700"/>
      <c r="K20" s="700"/>
      <c r="L20" s="96"/>
      <c r="M20" s="96"/>
      <c r="N20" s="96"/>
      <c r="O20" s="96"/>
      <c r="P20" s="96"/>
      <c r="Q20" s="96"/>
      <c r="R20" s="96"/>
      <c r="S20" s="96"/>
      <c r="T20" s="96"/>
      <c r="U20" s="96"/>
    </row>
    <row r="21" spans="1:21" x14ac:dyDescent="0.2">
      <c r="A21" s="101" t="s">
        <v>914</v>
      </c>
      <c r="B21" s="692"/>
      <c r="C21" s="692"/>
      <c r="D21" s="101">
        <v>40</v>
      </c>
      <c r="E21" s="718"/>
      <c r="F21" s="700"/>
      <c r="G21" s="708"/>
      <c r="H21" s="700"/>
      <c r="I21" s="236">
        <f t="shared" si="0"/>
        <v>9</v>
      </c>
      <c r="J21" s="700"/>
      <c r="K21" s="700"/>
      <c r="L21" s="96"/>
      <c r="M21" s="96"/>
      <c r="N21" s="96"/>
      <c r="O21" s="96"/>
      <c r="P21" s="96"/>
      <c r="Q21" s="96"/>
      <c r="R21" s="96"/>
      <c r="S21" s="96"/>
      <c r="T21" s="96"/>
      <c r="U21" s="96"/>
    </row>
    <row r="22" spans="1:21" x14ac:dyDescent="0.2">
      <c r="A22" s="101" t="s">
        <v>914</v>
      </c>
      <c r="B22" s="692"/>
      <c r="C22" s="692"/>
      <c r="D22" s="101">
        <v>40</v>
      </c>
      <c r="E22" s="718"/>
      <c r="F22" s="700"/>
      <c r="G22" s="708"/>
      <c r="H22" s="700"/>
      <c r="I22" s="236">
        <f t="shared" si="0"/>
        <v>10</v>
      </c>
      <c r="J22" s="700"/>
      <c r="K22" s="700"/>
      <c r="L22" s="96"/>
      <c r="M22" s="96"/>
      <c r="N22" s="96"/>
      <c r="O22" s="96"/>
      <c r="P22" s="96"/>
      <c r="Q22" s="96"/>
      <c r="R22" s="96"/>
      <c r="S22" s="96"/>
      <c r="T22" s="96"/>
      <c r="U22" s="96"/>
    </row>
    <row r="23" spans="1:21" x14ac:dyDescent="0.2">
      <c r="A23" s="101" t="s">
        <v>914</v>
      </c>
      <c r="B23" s="692"/>
      <c r="C23" s="692"/>
      <c r="D23" s="101">
        <v>40</v>
      </c>
      <c r="E23" s="718"/>
      <c r="F23" s="700"/>
      <c r="G23" s="708"/>
      <c r="H23" s="700"/>
      <c r="I23" s="236">
        <f t="shared" si="0"/>
        <v>11</v>
      </c>
      <c r="J23" s="700"/>
      <c r="K23" s="700"/>
      <c r="L23" s="96"/>
      <c r="M23" s="96"/>
      <c r="N23" s="96"/>
      <c r="O23" s="96"/>
      <c r="P23" s="96"/>
      <c r="Q23" s="96"/>
      <c r="R23" s="96"/>
      <c r="S23" s="96"/>
      <c r="T23" s="96"/>
      <c r="U23" s="96"/>
    </row>
    <row r="24" spans="1:21" x14ac:dyDescent="0.2">
      <c r="A24" s="101" t="s">
        <v>914</v>
      </c>
      <c r="B24" s="692"/>
      <c r="C24" s="692"/>
      <c r="D24" s="101">
        <v>40</v>
      </c>
      <c r="E24" s="718"/>
      <c r="F24" s="700"/>
      <c r="G24" s="708"/>
      <c r="H24" s="700"/>
      <c r="I24" s="236">
        <f t="shared" si="0"/>
        <v>12</v>
      </c>
      <c r="J24" s="700"/>
      <c r="K24" s="700"/>
      <c r="L24" s="96"/>
      <c r="M24" s="96"/>
      <c r="N24" s="96"/>
      <c r="O24" s="96"/>
      <c r="P24" s="96"/>
      <c r="Q24" s="96"/>
      <c r="R24" s="96"/>
      <c r="S24" s="96"/>
      <c r="T24" s="96"/>
      <c r="U24" s="96"/>
    </row>
    <row r="25" spans="1:21" x14ac:dyDescent="0.2">
      <c r="A25" s="101" t="s">
        <v>914</v>
      </c>
      <c r="B25" s="692"/>
      <c r="C25" s="692"/>
      <c r="D25" s="101">
        <v>40</v>
      </c>
      <c r="E25" s="718"/>
      <c r="F25" s="700"/>
      <c r="G25" s="708"/>
      <c r="H25" s="700"/>
      <c r="I25" s="236">
        <f t="shared" si="0"/>
        <v>13</v>
      </c>
      <c r="J25" s="700"/>
      <c r="K25" s="700"/>
      <c r="L25" s="96"/>
      <c r="M25" s="96"/>
      <c r="N25" s="96"/>
      <c r="O25" s="96"/>
      <c r="P25" s="96"/>
      <c r="Q25" s="96"/>
      <c r="R25" s="96"/>
      <c r="S25" s="96"/>
      <c r="T25" s="96"/>
      <c r="U25" s="96"/>
    </row>
    <row r="26" spans="1:21" x14ac:dyDescent="0.2">
      <c r="A26" s="101" t="s">
        <v>914</v>
      </c>
      <c r="B26" s="692"/>
      <c r="C26" s="692"/>
      <c r="D26" s="101">
        <v>40</v>
      </c>
      <c r="E26" s="718"/>
      <c r="F26" s="700"/>
      <c r="G26" s="708"/>
      <c r="H26" s="700"/>
      <c r="I26" s="236">
        <f t="shared" si="0"/>
        <v>14</v>
      </c>
      <c r="J26" s="700"/>
      <c r="K26" s="700"/>
      <c r="L26" s="96"/>
      <c r="M26" s="96"/>
      <c r="N26" s="96"/>
      <c r="O26" s="96"/>
      <c r="P26" s="96"/>
      <c r="Q26" s="96"/>
      <c r="R26" s="96"/>
      <c r="S26" s="96"/>
      <c r="T26" s="96"/>
      <c r="U26" s="96"/>
    </row>
    <row r="27" spans="1:21" x14ac:dyDescent="0.2">
      <c r="A27" s="101" t="s">
        <v>914</v>
      </c>
      <c r="B27" s="692"/>
      <c r="C27" s="692"/>
      <c r="D27" s="101">
        <v>40</v>
      </c>
      <c r="E27" s="718"/>
      <c r="F27" s="700"/>
      <c r="G27" s="708"/>
      <c r="H27" s="700"/>
      <c r="I27" s="236">
        <f t="shared" si="0"/>
        <v>15</v>
      </c>
      <c r="J27" s="700"/>
      <c r="K27" s="700"/>
      <c r="L27" s="96"/>
      <c r="M27" s="96"/>
      <c r="N27" s="96"/>
      <c r="O27" s="96"/>
      <c r="P27" s="96"/>
      <c r="Q27" s="96"/>
      <c r="R27" s="96"/>
      <c r="S27" s="96"/>
      <c r="T27" s="96"/>
      <c r="U27" s="96"/>
    </row>
    <row r="28" spans="1:21" x14ac:dyDescent="0.2">
      <c r="A28" s="101" t="s">
        <v>914</v>
      </c>
      <c r="B28" s="692"/>
      <c r="C28" s="692"/>
      <c r="D28" s="101">
        <v>40</v>
      </c>
      <c r="E28" s="718"/>
      <c r="F28" s="700"/>
      <c r="G28" s="708"/>
      <c r="H28" s="700"/>
      <c r="I28" s="236">
        <f t="shared" si="0"/>
        <v>16</v>
      </c>
      <c r="J28" s="700"/>
      <c r="K28" s="700"/>
      <c r="L28" s="96"/>
      <c r="M28" s="96"/>
      <c r="N28" s="96"/>
      <c r="O28" s="96"/>
      <c r="P28" s="96"/>
      <c r="Q28" s="96"/>
      <c r="R28" s="96"/>
      <c r="S28" s="96"/>
      <c r="T28" s="96"/>
      <c r="U28" s="96"/>
    </row>
    <row r="29" spans="1:21" x14ac:dyDescent="0.2">
      <c r="A29" s="101" t="s">
        <v>914</v>
      </c>
      <c r="B29" s="692"/>
      <c r="C29" s="692"/>
      <c r="D29" s="101">
        <v>40</v>
      </c>
      <c r="E29" s="718"/>
      <c r="F29" s="700"/>
      <c r="G29" s="708"/>
      <c r="H29" s="700"/>
      <c r="I29" s="236">
        <f t="shared" si="0"/>
        <v>17</v>
      </c>
      <c r="J29" s="700"/>
      <c r="K29" s="700"/>
      <c r="L29" s="96"/>
      <c r="M29" s="96"/>
      <c r="N29" s="96"/>
      <c r="O29" s="96"/>
      <c r="P29" s="96"/>
      <c r="Q29" s="96"/>
      <c r="R29" s="96"/>
      <c r="S29" s="96"/>
      <c r="T29" s="96"/>
      <c r="U29" s="96"/>
    </row>
    <row r="30" spans="1:21" x14ac:dyDescent="0.2">
      <c r="A30" s="101" t="s">
        <v>914</v>
      </c>
      <c r="B30" s="692"/>
      <c r="C30" s="692"/>
      <c r="D30" s="101">
        <v>40</v>
      </c>
      <c r="E30" s="718"/>
      <c r="F30" s="700"/>
      <c r="G30" s="708"/>
      <c r="H30" s="700"/>
      <c r="I30" s="236">
        <f t="shared" si="0"/>
        <v>18</v>
      </c>
      <c r="J30" s="700"/>
      <c r="K30" s="700"/>
      <c r="L30" s="96"/>
      <c r="M30" s="96"/>
      <c r="N30" s="96"/>
      <c r="O30" s="96"/>
      <c r="P30" s="96"/>
      <c r="Q30" s="96"/>
      <c r="R30" s="96"/>
      <c r="S30" s="96"/>
      <c r="T30" s="96"/>
      <c r="U30" s="96"/>
    </row>
    <row r="31" spans="1:21" x14ac:dyDescent="0.2">
      <c r="A31" s="101" t="s">
        <v>914</v>
      </c>
      <c r="B31" s="692"/>
      <c r="C31" s="692"/>
      <c r="D31" s="101">
        <v>40</v>
      </c>
      <c r="E31" s="718"/>
      <c r="F31" s="700"/>
      <c r="G31" s="708"/>
      <c r="H31" s="700"/>
      <c r="I31" s="236">
        <f t="shared" si="0"/>
        <v>19</v>
      </c>
      <c r="J31" s="700"/>
      <c r="K31" s="700"/>
      <c r="L31" s="96"/>
      <c r="M31" s="96"/>
      <c r="N31" s="96"/>
      <c r="O31" s="96"/>
      <c r="P31" s="96"/>
      <c r="Q31" s="96"/>
      <c r="R31" s="96"/>
      <c r="S31" s="96"/>
      <c r="T31" s="96"/>
      <c r="U31" s="96"/>
    </row>
    <row r="32" spans="1:21" x14ac:dyDescent="0.2">
      <c r="A32" s="101" t="s">
        <v>914</v>
      </c>
      <c r="B32" s="692"/>
      <c r="C32" s="692"/>
      <c r="D32" s="101">
        <v>40</v>
      </c>
      <c r="E32" s="718"/>
      <c r="F32" s="700"/>
      <c r="G32" s="708"/>
      <c r="H32" s="700"/>
      <c r="I32" s="236">
        <f t="shared" si="0"/>
        <v>20</v>
      </c>
      <c r="J32" s="700"/>
      <c r="K32" s="700"/>
      <c r="L32" s="96"/>
      <c r="M32" s="96"/>
      <c r="N32" s="96"/>
      <c r="O32" s="96"/>
      <c r="P32" s="96"/>
      <c r="Q32" s="96"/>
      <c r="R32" s="96"/>
      <c r="S32" s="96"/>
      <c r="T32" s="96"/>
      <c r="U32" s="96"/>
    </row>
    <row r="33" spans="1:21" x14ac:dyDescent="0.2">
      <c r="A33" s="101" t="s">
        <v>914</v>
      </c>
      <c r="B33" s="692"/>
      <c r="C33" s="692"/>
      <c r="D33" s="101">
        <v>40</v>
      </c>
      <c r="E33" s="718"/>
      <c r="F33" s="700"/>
      <c r="G33" s="708"/>
      <c r="H33" s="700"/>
      <c r="I33" s="236">
        <f t="shared" si="0"/>
        <v>21</v>
      </c>
      <c r="J33" s="700"/>
      <c r="K33" s="700"/>
      <c r="L33" s="96"/>
      <c r="M33" s="96"/>
      <c r="N33" s="96"/>
      <c r="O33" s="96"/>
      <c r="P33" s="96"/>
      <c r="Q33" s="96"/>
      <c r="R33" s="96"/>
      <c r="S33" s="96"/>
      <c r="T33" s="96"/>
      <c r="U33" s="96"/>
    </row>
    <row r="34" spans="1:21" x14ac:dyDescent="0.2">
      <c r="A34" s="101" t="s">
        <v>914</v>
      </c>
      <c r="B34" s="692"/>
      <c r="C34" s="692"/>
      <c r="D34" s="101">
        <v>40</v>
      </c>
      <c r="E34" s="718"/>
      <c r="F34" s="700"/>
      <c r="G34" s="708"/>
      <c r="H34" s="700"/>
      <c r="I34" s="236">
        <f t="shared" si="0"/>
        <v>22</v>
      </c>
      <c r="J34" s="700"/>
      <c r="K34" s="700"/>
      <c r="L34" s="96"/>
      <c r="M34" s="96"/>
      <c r="N34" s="96"/>
      <c r="O34" s="96"/>
      <c r="P34" s="96"/>
      <c r="Q34" s="96"/>
      <c r="R34" s="96"/>
      <c r="S34" s="96"/>
      <c r="T34" s="96"/>
      <c r="U34" s="96"/>
    </row>
    <row r="35" spans="1:21" x14ac:dyDescent="0.2">
      <c r="A35" s="101" t="s">
        <v>914</v>
      </c>
      <c r="B35" s="692"/>
      <c r="C35" s="692"/>
      <c r="D35" s="101">
        <v>40</v>
      </c>
      <c r="E35" s="718"/>
      <c r="F35" s="700"/>
      <c r="G35" s="708"/>
      <c r="H35" s="700"/>
      <c r="I35" s="236">
        <f t="shared" si="0"/>
        <v>23</v>
      </c>
      <c r="J35" s="700"/>
      <c r="K35" s="700"/>
      <c r="L35" s="96"/>
      <c r="M35" s="96"/>
      <c r="N35" s="96"/>
      <c r="O35" s="96"/>
      <c r="P35" s="96"/>
      <c r="Q35" s="96"/>
      <c r="R35" s="96"/>
      <c r="S35" s="96"/>
      <c r="T35" s="96"/>
      <c r="U35" s="96"/>
    </row>
    <row r="36" spans="1:21" ht="12.75" customHeight="1" x14ac:dyDescent="0.3">
      <c r="A36" s="96"/>
      <c r="B36" s="96"/>
      <c r="C36" s="96"/>
      <c r="D36" s="96"/>
      <c r="E36" s="96"/>
      <c r="F36" s="693">
        <f>SUM(F13:F35)</f>
        <v>0</v>
      </c>
      <c r="G36" s="158"/>
      <c r="H36" s="693">
        <f>SUM(H13:H35)</f>
        <v>0</v>
      </c>
      <c r="I36" s="151"/>
      <c r="J36" s="693">
        <f>SUM(J13:J35)</f>
        <v>0</v>
      </c>
      <c r="K36" s="693">
        <f>SUM(K13:K35)</f>
        <v>0</v>
      </c>
      <c r="L36" s="96"/>
      <c r="M36" s="96"/>
      <c r="N36" s="96"/>
      <c r="O36" s="96"/>
      <c r="P36" s="96"/>
      <c r="Q36" s="96"/>
      <c r="R36" s="96"/>
      <c r="S36" s="96"/>
      <c r="T36" s="96"/>
      <c r="U36" s="96"/>
    </row>
    <row r="37" spans="1:21" x14ac:dyDescent="0.2">
      <c r="A37" s="96"/>
      <c r="B37" s="96"/>
      <c r="C37" s="96"/>
      <c r="D37" s="96"/>
      <c r="E37" s="96"/>
      <c r="F37" s="96"/>
      <c r="G37" s="96"/>
      <c r="H37" s="96"/>
      <c r="I37" s="96"/>
      <c r="J37" s="96"/>
      <c r="K37" s="96"/>
      <c r="L37" s="96"/>
      <c r="M37" s="96"/>
      <c r="N37" s="96"/>
      <c r="O37" s="96"/>
      <c r="P37" s="96"/>
      <c r="Q37" s="96"/>
      <c r="R37" s="96"/>
      <c r="S37" s="96"/>
      <c r="T37" s="96"/>
      <c r="U37" s="96"/>
    </row>
    <row r="38" spans="1:21" x14ac:dyDescent="0.2">
      <c r="A38" s="96"/>
      <c r="B38" s="96"/>
      <c r="C38" s="96"/>
      <c r="D38" s="96"/>
      <c r="E38" s="96"/>
      <c r="F38" s="96"/>
      <c r="G38" s="96"/>
      <c r="H38" s="96"/>
      <c r="I38" s="96"/>
      <c r="J38" s="96"/>
      <c r="K38" s="96"/>
      <c r="L38" s="96"/>
      <c r="M38" s="96"/>
      <c r="N38" s="96"/>
      <c r="O38" s="96"/>
      <c r="P38" s="96"/>
      <c r="Q38" s="96"/>
      <c r="R38" s="96"/>
      <c r="S38" s="96"/>
      <c r="T38" s="96"/>
      <c r="U38" s="96"/>
    </row>
    <row r="39" spans="1:21" x14ac:dyDescent="0.2">
      <c r="A39" s="96"/>
      <c r="B39" s="96"/>
      <c r="C39" s="96"/>
      <c r="D39" s="96"/>
      <c r="E39" s="96"/>
      <c r="F39" s="96"/>
      <c r="G39" s="96"/>
      <c r="H39" s="96"/>
      <c r="I39" s="96"/>
      <c r="J39" s="96"/>
      <c r="K39" s="96"/>
      <c r="L39" s="96"/>
      <c r="M39" s="96"/>
      <c r="N39" s="96"/>
      <c r="O39" s="96"/>
      <c r="P39" s="96"/>
      <c r="Q39" s="96"/>
      <c r="R39" s="96"/>
      <c r="S39" s="96"/>
      <c r="T39" s="96"/>
      <c r="U39" s="96"/>
    </row>
    <row r="40" spans="1:21" x14ac:dyDescent="0.2">
      <c r="A40" s="96"/>
      <c r="B40" s="96"/>
      <c r="C40" s="96"/>
      <c r="D40" s="96"/>
      <c r="E40" s="96"/>
      <c r="F40" s="96"/>
      <c r="G40" s="96"/>
      <c r="H40" s="96"/>
      <c r="I40" s="96"/>
      <c r="J40" s="96"/>
      <c r="K40" s="96"/>
      <c r="L40" s="96"/>
      <c r="M40" s="96"/>
      <c r="N40" s="96"/>
      <c r="O40" s="96"/>
      <c r="P40" s="96"/>
      <c r="Q40" s="96"/>
      <c r="R40" s="96"/>
      <c r="S40" s="96"/>
      <c r="T40" s="96"/>
      <c r="U40" s="96"/>
    </row>
    <row r="41" spans="1:21" x14ac:dyDescent="0.2">
      <c r="A41" s="96"/>
      <c r="B41" s="96"/>
      <c r="C41" s="96"/>
      <c r="D41" s="96"/>
      <c r="E41" s="96"/>
      <c r="F41" s="96"/>
      <c r="G41" s="96"/>
      <c r="H41" s="96"/>
      <c r="I41" s="96"/>
      <c r="J41" s="96"/>
      <c r="K41" s="96"/>
      <c r="L41" s="96"/>
      <c r="M41" s="96"/>
      <c r="N41" s="96"/>
      <c r="O41" s="96"/>
      <c r="P41" s="96"/>
      <c r="Q41" s="96"/>
      <c r="R41" s="96"/>
      <c r="S41" s="96"/>
      <c r="T41" s="96"/>
      <c r="U41" s="96"/>
    </row>
    <row r="42" spans="1:21" x14ac:dyDescent="0.2">
      <c r="A42" s="96"/>
      <c r="B42" s="96"/>
      <c r="C42" s="96"/>
      <c r="D42" s="96"/>
      <c r="E42" s="96"/>
      <c r="F42" s="96"/>
      <c r="G42" s="96"/>
      <c r="H42" s="96"/>
      <c r="I42" s="96"/>
      <c r="J42" s="96"/>
      <c r="K42" s="96"/>
      <c r="L42" s="96"/>
      <c r="M42" s="96"/>
      <c r="N42" s="96"/>
      <c r="O42" s="96"/>
      <c r="P42" s="96"/>
      <c r="Q42" s="96"/>
      <c r="R42" s="96"/>
      <c r="S42" s="96"/>
      <c r="T42" s="96"/>
      <c r="U42" s="96"/>
    </row>
    <row r="43" spans="1:21" x14ac:dyDescent="0.2">
      <c r="A43" s="96"/>
      <c r="B43" s="96"/>
      <c r="C43" s="96"/>
      <c r="D43" s="96"/>
      <c r="E43" s="96"/>
      <c r="F43" s="96"/>
      <c r="G43" s="96"/>
      <c r="H43" s="96"/>
      <c r="I43" s="96"/>
      <c r="J43" s="96"/>
      <c r="K43" s="96"/>
      <c r="L43" s="96"/>
      <c r="M43" s="96"/>
      <c r="N43" s="96"/>
      <c r="O43" s="96"/>
      <c r="P43" s="96"/>
      <c r="Q43" s="96"/>
      <c r="R43" s="96"/>
      <c r="S43" s="96"/>
      <c r="T43" s="96"/>
      <c r="U43" s="96"/>
    </row>
    <row r="44" spans="1:21" x14ac:dyDescent="0.2">
      <c r="A44" s="96"/>
      <c r="B44" s="96"/>
      <c r="C44" s="96"/>
      <c r="D44" s="96"/>
      <c r="E44" s="96"/>
      <c r="F44" s="96"/>
      <c r="G44" s="96"/>
      <c r="H44" s="96"/>
      <c r="I44" s="96"/>
      <c r="J44" s="96"/>
      <c r="K44" s="96"/>
      <c r="L44" s="96"/>
      <c r="M44" s="96"/>
      <c r="N44" s="96"/>
      <c r="O44" s="96"/>
      <c r="P44" s="96"/>
      <c r="Q44" s="96"/>
      <c r="R44" s="96"/>
      <c r="S44" s="96"/>
      <c r="T44" s="96"/>
      <c r="U44" s="96"/>
    </row>
    <row r="45" spans="1:21" x14ac:dyDescent="0.2">
      <c r="A45" s="96"/>
      <c r="B45" s="96"/>
      <c r="C45" s="96"/>
      <c r="D45" s="96"/>
      <c r="E45" s="96"/>
      <c r="F45" s="96"/>
      <c r="G45" s="96"/>
      <c r="H45" s="96"/>
      <c r="I45" s="96"/>
      <c r="J45" s="96"/>
      <c r="K45" s="96"/>
      <c r="L45" s="96"/>
      <c r="M45" s="96"/>
      <c r="N45" s="96"/>
      <c r="O45" s="96"/>
      <c r="P45" s="96"/>
      <c r="Q45" s="96"/>
      <c r="R45" s="96"/>
      <c r="S45" s="96"/>
      <c r="T45" s="96"/>
      <c r="U45" s="96"/>
    </row>
    <row r="46" spans="1:21" x14ac:dyDescent="0.2">
      <c r="A46" s="96"/>
      <c r="B46" s="96"/>
      <c r="C46" s="96"/>
      <c r="D46" s="96"/>
      <c r="E46" s="96"/>
      <c r="F46" s="96"/>
      <c r="G46" s="96"/>
      <c r="H46" s="96"/>
      <c r="I46" s="96"/>
      <c r="J46" s="96"/>
      <c r="K46" s="96"/>
      <c r="L46" s="96"/>
      <c r="M46" s="96"/>
      <c r="N46" s="96"/>
      <c r="O46" s="96"/>
      <c r="P46" s="96"/>
      <c r="Q46" s="96"/>
      <c r="R46" s="96"/>
      <c r="S46" s="96"/>
      <c r="T46" s="96"/>
      <c r="U46" s="96"/>
    </row>
    <row r="47" spans="1:21" x14ac:dyDescent="0.2">
      <c r="A47" s="96"/>
      <c r="B47" s="96"/>
      <c r="C47" s="96"/>
      <c r="D47" s="96"/>
      <c r="E47" s="96"/>
      <c r="F47" s="96"/>
      <c r="G47" s="96"/>
      <c r="H47" s="96"/>
      <c r="I47" s="96"/>
      <c r="J47" s="96"/>
      <c r="K47" s="96"/>
      <c r="L47" s="96"/>
      <c r="M47" s="96"/>
      <c r="N47" s="96"/>
      <c r="O47" s="96"/>
      <c r="P47" s="96"/>
      <c r="Q47" s="96"/>
      <c r="R47" s="96"/>
      <c r="S47" s="96"/>
      <c r="T47" s="96"/>
      <c r="U47" s="96"/>
    </row>
    <row r="48" spans="1:21" x14ac:dyDescent="0.2">
      <c r="A48" s="96"/>
      <c r="B48" s="96"/>
      <c r="C48" s="96"/>
      <c r="D48" s="96"/>
      <c r="E48" s="96"/>
      <c r="F48" s="96"/>
      <c r="G48" s="96"/>
      <c r="H48" s="96"/>
      <c r="I48" s="96"/>
      <c r="J48" s="96"/>
      <c r="K48" s="96"/>
      <c r="L48" s="96"/>
      <c r="M48" s="96"/>
      <c r="N48" s="96"/>
      <c r="O48" s="96"/>
      <c r="P48" s="96"/>
      <c r="Q48" s="96"/>
      <c r="R48" s="96"/>
      <c r="S48" s="96"/>
      <c r="T48" s="96"/>
      <c r="U48" s="96"/>
    </row>
    <row r="49" spans="1:21" x14ac:dyDescent="0.2">
      <c r="A49" s="96"/>
      <c r="B49" s="96"/>
      <c r="C49" s="96"/>
      <c r="D49" s="96"/>
      <c r="E49" s="96"/>
      <c r="F49" s="96"/>
      <c r="G49" s="96"/>
      <c r="H49" s="96"/>
      <c r="I49" s="96"/>
      <c r="J49" s="96"/>
      <c r="K49" s="96"/>
      <c r="L49" s="96"/>
      <c r="M49" s="96"/>
      <c r="N49" s="96"/>
      <c r="O49" s="96"/>
      <c r="P49" s="96"/>
      <c r="Q49" s="96"/>
      <c r="R49" s="96"/>
      <c r="S49" s="96"/>
      <c r="T49" s="96"/>
      <c r="U49" s="96"/>
    </row>
    <row r="50" spans="1:21" x14ac:dyDescent="0.2">
      <c r="A50" s="96"/>
      <c r="B50" s="96"/>
      <c r="C50" s="96"/>
      <c r="D50" s="96"/>
      <c r="E50" s="96"/>
      <c r="F50" s="96"/>
      <c r="G50" s="96"/>
      <c r="H50" s="96"/>
      <c r="I50" s="96"/>
      <c r="J50" s="96"/>
      <c r="K50" s="96"/>
      <c r="L50" s="96"/>
      <c r="M50" s="96"/>
      <c r="N50" s="96"/>
      <c r="O50" s="96"/>
      <c r="P50" s="96"/>
      <c r="Q50" s="96"/>
      <c r="R50" s="96"/>
      <c r="S50" s="96"/>
      <c r="T50" s="96"/>
      <c r="U50" s="96"/>
    </row>
    <row r="51" spans="1:21" x14ac:dyDescent="0.2">
      <c r="A51" s="96"/>
      <c r="B51" s="96"/>
      <c r="C51" s="96"/>
      <c r="D51" s="96"/>
      <c r="E51" s="96"/>
      <c r="F51" s="96"/>
      <c r="G51" s="96"/>
      <c r="H51" s="96"/>
      <c r="I51" s="96"/>
      <c r="J51" s="96"/>
      <c r="K51" s="96"/>
      <c r="L51" s="96"/>
      <c r="M51" s="96"/>
      <c r="N51" s="96"/>
      <c r="O51" s="96"/>
      <c r="P51" s="96"/>
      <c r="Q51" s="96"/>
      <c r="R51" s="96"/>
      <c r="S51" s="96"/>
      <c r="T51" s="96"/>
      <c r="U51" s="96"/>
    </row>
    <row r="52" spans="1:21" x14ac:dyDescent="0.2">
      <c r="A52" s="96"/>
      <c r="B52" s="96"/>
      <c r="C52" s="96"/>
      <c r="D52" s="96"/>
      <c r="E52" s="96"/>
      <c r="F52" s="96"/>
      <c r="G52" s="96"/>
      <c r="H52" s="96"/>
      <c r="I52" s="96"/>
      <c r="J52" s="96"/>
      <c r="K52" s="96"/>
      <c r="L52" s="96"/>
      <c r="M52" s="96"/>
      <c r="N52" s="96"/>
      <c r="O52" s="96"/>
      <c r="P52" s="96"/>
      <c r="Q52" s="96"/>
      <c r="R52" s="96"/>
      <c r="S52" s="96"/>
      <c r="T52" s="96"/>
      <c r="U52" s="96"/>
    </row>
    <row r="53" spans="1:21" x14ac:dyDescent="0.2">
      <c r="A53" s="96"/>
      <c r="B53" s="96"/>
      <c r="C53" s="96"/>
      <c r="D53" s="96"/>
      <c r="E53" s="96"/>
      <c r="F53" s="96"/>
      <c r="G53" s="96"/>
      <c r="H53" s="96"/>
      <c r="I53" s="96"/>
      <c r="J53" s="96"/>
      <c r="K53" s="96"/>
      <c r="L53" s="96"/>
      <c r="M53" s="96"/>
      <c r="N53" s="96"/>
      <c r="O53" s="96"/>
      <c r="P53" s="96"/>
      <c r="Q53" s="96"/>
      <c r="R53" s="96"/>
      <c r="S53" s="96"/>
      <c r="T53" s="96"/>
      <c r="U53" s="96"/>
    </row>
    <row r="54" spans="1:21" x14ac:dyDescent="0.2">
      <c r="A54" s="96"/>
      <c r="B54" s="96"/>
      <c r="C54" s="96"/>
      <c r="D54" s="96"/>
      <c r="E54" s="96"/>
      <c r="F54" s="96"/>
      <c r="G54" s="96"/>
      <c r="H54" s="96"/>
      <c r="I54" s="96"/>
      <c r="J54" s="96"/>
      <c r="K54" s="96"/>
      <c r="L54" s="96"/>
      <c r="M54" s="96"/>
      <c r="N54" s="96"/>
      <c r="O54" s="96"/>
      <c r="P54" s="96"/>
      <c r="Q54" s="96"/>
      <c r="R54" s="96"/>
      <c r="S54" s="96"/>
      <c r="T54" s="96"/>
      <c r="U54" s="96"/>
    </row>
    <row r="55" spans="1:21" x14ac:dyDescent="0.2">
      <c r="A55" s="96"/>
      <c r="B55" s="96"/>
      <c r="C55" s="96"/>
      <c r="D55" s="96"/>
      <c r="E55" s="96"/>
      <c r="F55" s="96"/>
      <c r="G55" s="96"/>
      <c r="H55" s="96"/>
      <c r="I55" s="96"/>
      <c r="J55" s="96"/>
      <c r="K55" s="96"/>
      <c r="L55" s="96"/>
      <c r="M55" s="96"/>
      <c r="N55" s="96"/>
      <c r="O55" s="96"/>
      <c r="P55" s="96"/>
      <c r="Q55" s="96"/>
      <c r="R55" s="96"/>
      <c r="S55" s="96"/>
      <c r="T55" s="96"/>
      <c r="U55" s="96"/>
    </row>
    <row r="56" spans="1:21" x14ac:dyDescent="0.2">
      <c r="J56" s="96"/>
      <c r="K56" s="96"/>
      <c r="L56" s="96"/>
      <c r="M56" s="96"/>
      <c r="N56" s="96"/>
      <c r="O56" s="96"/>
      <c r="P56" s="96"/>
      <c r="Q56" s="96"/>
      <c r="R56" s="96"/>
      <c r="S56" s="96"/>
      <c r="T56" s="96"/>
      <c r="U56" s="96"/>
    </row>
    <row r="57" spans="1:21" x14ac:dyDescent="0.2">
      <c r="J57" s="96"/>
      <c r="K57" s="96"/>
      <c r="L57" s="96"/>
      <c r="M57" s="96"/>
      <c r="N57" s="96"/>
      <c r="O57" s="96"/>
      <c r="P57" s="96"/>
      <c r="Q57" s="96"/>
      <c r="R57" s="96"/>
      <c r="S57" s="96"/>
      <c r="T57" s="96"/>
      <c r="U57" s="96"/>
    </row>
    <row r="58" spans="1:21" x14ac:dyDescent="0.2">
      <c r="J58" s="96"/>
      <c r="K58" s="96"/>
      <c r="L58" s="96"/>
      <c r="M58" s="96"/>
      <c r="N58" s="96"/>
      <c r="O58" s="96"/>
      <c r="P58" s="96"/>
      <c r="Q58" s="96"/>
      <c r="R58" s="96"/>
      <c r="S58" s="96"/>
      <c r="T58" s="96"/>
      <c r="U58" s="96"/>
    </row>
    <row r="59" spans="1:21" x14ac:dyDescent="0.2">
      <c r="J59" s="96"/>
      <c r="K59" s="96"/>
      <c r="L59" s="96"/>
      <c r="M59" s="96"/>
      <c r="N59" s="96"/>
      <c r="O59" s="96"/>
      <c r="P59" s="96"/>
      <c r="Q59" s="96"/>
      <c r="R59" s="96"/>
      <c r="S59" s="96"/>
      <c r="T59" s="96"/>
      <c r="U59" s="96"/>
    </row>
    <row r="60" spans="1:21" x14ac:dyDescent="0.2">
      <c r="J60" s="96"/>
      <c r="K60" s="96"/>
      <c r="L60" s="96"/>
      <c r="M60" s="96"/>
      <c r="N60" s="96"/>
      <c r="O60" s="96"/>
      <c r="P60" s="96"/>
      <c r="Q60" s="96"/>
      <c r="R60" s="96"/>
      <c r="S60" s="96"/>
      <c r="T60" s="96"/>
      <c r="U60" s="96"/>
    </row>
    <row r="61" spans="1:21" x14ac:dyDescent="0.2">
      <c r="J61" s="96"/>
      <c r="K61" s="96"/>
      <c r="L61" s="96"/>
      <c r="M61" s="96"/>
      <c r="N61" s="96"/>
      <c r="O61" s="96"/>
      <c r="P61" s="96"/>
      <c r="Q61" s="96"/>
      <c r="R61" s="96"/>
      <c r="S61" s="96"/>
      <c r="T61" s="96"/>
      <c r="U61" s="96"/>
    </row>
    <row r="62" spans="1:21" x14ac:dyDescent="0.2">
      <c r="J62" s="96"/>
      <c r="K62" s="96"/>
      <c r="L62" s="96"/>
      <c r="M62" s="96"/>
      <c r="N62" s="96"/>
      <c r="O62" s="96"/>
      <c r="P62" s="96"/>
      <c r="Q62" s="96"/>
      <c r="R62" s="96"/>
      <c r="S62" s="96"/>
      <c r="T62" s="96"/>
      <c r="U62" s="96"/>
    </row>
    <row r="63" spans="1:21" x14ac:dyDescent="0.2">
      <c r="J63" s="96"/>
      <c r="K63" s="96"/>
      <c r="L63" s="96"/>
      <c r="M63" s="96"/>
      <c r="N63" s="96"/>
      <c r="O63" s="96"/>
      <c r="P63" s="96"/>
      <c r="Q63" s="96"/>
      <c r="R63" s="96"/>
      <c r="S63" s="96"/>
      <c r="T63" s="96"/>
      <c r="U63" s="96"/>
    </row>
    <row r="64" spans="1:21" x14ac:dyDescent="0.2">
      <c r="J64" s="96"/>
      <c r="K64" s="96"/>
      <c r="L64" s="96"/>
      <c r="M64" s="96"/>
      <c r="N64" s="96"/>
      <c r="O64" s="96"/>
      <c r="P64" s="96"/>
      <c r="Q64" s="96"/>
      <c r="R64" s="96"/>
      <c r="S64" s="96"/>
      <c r="T64" s="96"/>
      <c r="U64" s="96"/>
    </row>
    <row r="65" spans="10:21" x14ac:dyDescent="0.2">
      <c r="J65" s="96"/>
      <c r="K65" s="96"/>
      <c r="L65" s="96"/>
      <c r="M65" s="96"/>
      <c r="N65" s="96"/>
      <c r="O65" s="96"/>
      <c r="P65" s="96"/>
      <c r="Q65" s="96"/>
      <c r="R65" s="96"/>
      <c r="S65" s="96"/>
      <c r="T65" s="96"/>
      <c r="U65" s="96"/>
    </row>
    <row r="66" spans="10:21" x14ac:dyDescent="0.2">
      <c r="J66" s="96"/>
      <c r="K66" s="96"/>
      <c r="L66" s="96"/>
      <c r="M66" s="96"/>
      <c r="N66" s="96"/>
      <c r="O66" s="96"/>
      <c r="P66" s="96"/>
      <c r="Q66" s="96"/>
      <c r="R66" s="96"/>
      <c r="S66" s="96"/>
      <c r="T66" s="96"/>
      <c r="U66" s="96"/>
    </row>
    <row r="67" spans="10:21" x14ac:dyDescent="0.2">
      <c r="J67" s="96"/>
      <c r="K67" s="96"/>
      <c r="L67" s="96"/>
      <c r="M67" s="96"/>
      <c r="N67" s="96"/>
      <c r="O67" s="96"/>
      <c r="P67" s="96"/>
      <c r="Q67" s="96"/>
      <c r="R67" s="96"/>
      <c r="S67" s="96"/>
      <c r="T67" s="96"/>
      <c r="U67" s="96"/>
    </row>
    <row r="68" spans="10:21" x14ac:dyDescent="0.2">
      <c r="J68" s="96"/>
      <c r="K68" s="96"/>
      <c r="L68" s="96"/>
      <c r="M68" s="96"/>
      <c r="N68" s="96"/>
      <c r="O68" s="96"/>
      <c r="P68" s="96"/>
      <c r="Q68" s="96"/>
      <c r="R68" s="96"/>
      <c r="S68" s="96"/>
      <c r="T68" s="96"/>
      <c r="U68" s="96"/>
    </row>
    <row r="69" spans="10:21" x14ac:dyDescent="0.2">
      <c r="J69" s="96"/>
      <c r="K69" s="96"/>
      <c r="L69" s="96"/>
      <c r="M69" s="96"/>
      <c r="N69" s="96"/>
      <c r="O69" s="96"/>
      <c r="P69" s="96"/>
      <c r="Q69" s="96"/>
      <c r="R69" s="96"/>
      <c r="S69" s="96"/>
      <c r="T69" s="96"/>
      <c r="U69" s="96"/>
    </row>
    <row r="70" spans="10:21" x14ac:dyDescent="0.2">
      <c r="J70" s="96"/>
      <c r="K70" s="96"/>
      <c r="L70" s="96"/>
      <c r="M70" s="96"/>
      <c r="N70" s="96"/>
      <c r="O70" s="96"/>
      <c r="P70" s="96"/>
      <c r="Q70" s="96"/>
      <c r="R70" s="96"/>
      <c r="S70" s="96"/>
      <c r="T70" s="96"/>
      <c r="U70" s="96"/>
    </row>
    <row r="71" spans="10:21" x14ac:dyDescent="0.2">
      <c r="J71" s="96"/>
      <c r="K71" s="96"/>
      <c r="L71" s="96"/>
      <c r="M71" s="96"/>
      <c r="N71" s="96"/>
      <c r="O71" s="96"/>
      <c r="P71" s="96"/>
      <c r="Q71" s="96"/>
      <c r="R71" s="96"/>
      <c r="S71" s="96"/>
      <c r="T71" s="96"/>
      <c r="U71" s="96"/>
    </row>
  </sheetData>
  <sheetProtection password="D13B" sheet="1" objects="1" scenarios="1" selectLockedCells="1"/>
  <mergeCells count="5">
    <mergeCell ref="H6:I6"/>
    <mergeCell ref="H7:I7"/>
    <mergeCell ref="H8:I8"/>
    <mergeCell ref="E10:H10"/>
    <mergeCell ref="A7:E8"/>
  </mergeCells>
  <phoneticPr fontId="2" type="noConversion"/>
  <pageMargins left="0.25" right="0.25" top="0.38" bottom="0.43" header="0.17" footer="0.17"/>
  <pageSetup scale="75" orientation="portrait" r:id="rId1"/>
  <headerFooter alignWithMargins="0">
    <oddHeader>&amp;R&amp;"Times New Roman,Bold"&amp;11Page 19.&amp;P</oddHeader>
    <oddFooter>&amp;L&amp;8&amp;Z&amp;F, &amp;A&amp;R&amp;8&amp;D, &amp;T</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7" tint="0.39997558519241921"/>
  </sheetPr>
  <dimension ref="A1:K36"/>
  <sheetViews>
    <sheetView topLeftCell="A4" workbookViewId="0">
      <selection activeCell="G13" sqref="G13:G35"/>
    </sheetView>
  </sheetViews>
  <sheetFormatPr defaultRowHeight="12.75" x14ac:dyDescent="0.2"/>
  <cols>
    <col min="1" max="1" width="6.7109375" style="70" customWidth="1"/>
    <col min="2" max="2" width="14.5703125" style="70" customWidth="1"/>
    <col min="3" max="3" width="14.28515625" style="70" customWidth="1"/>
    <col min="4" max="4" width="6.42578125" style="70" customWidth="1"/>
    <col min="5" max="5" width="12.85546875" style="70" customWidth="1"/>
    <col min="6" max="6" width="13.5703125" style="70" customWidth="1"/>
    <col min="7" max="7" width="11.7109375" style="70" customWidth="1"/>
    <col min="8" max="8" width="16.140625" style="70" customWidth="1"/>
    <col min="9" max="9" width="5.28515625" style="70" customWidth="1"/>
    <col min="10" max="10" width="13.42578125" style="70" customWidth="1"/>
    <col min="11" max="11" width="13.28515625" style="70" customWidth="1"/>
    <col min="12" max="16384" width="9.140625" style="70"/>
  </cols>
  <sheetData>
    <row r="1" spans="1:11" ht="18.75" x14ac:dyDescent="0.3">
      <c r="A1" s="50" t="s">
        <v>1036</v>
      </c>
      <c r="B1" s="151"/>
      <c r="C1" s="151"/>
      <c r="D1" s="151"/>
      <c r="E1" s="151"/>
      <c r="F1" s="151"/>
      <c r="G1" s="151"/>
      <c r="H1" s="151"/>
      <c r="I1" s="83" t="s">
        <v>356</v>
      </c>
      <c r="J1" s="151"/>
      <c r="K1" s="151"/>
    </row>
    <row r="2" spans="1:11" ht="18.75" x14ac:dyDescent="0.3">
      <c r="A2" s="50" t="s">
        <v>805</v>
      </c>
      <c r="B2" s="151"/>
      <c r="C2" s="151"/>
      <c r="D2" s="151"/>
      <c r="E2" s="151"/>
      <c r="F2" s="151"/>
      <c r="G2" s="151"/>
      <c r="H2" s="151"/>
      <c r="I2" s="96"/>
      <c r="J2" s="151"/>
      <c r="K2" s="151"/>
    </row>
    <row r="3" spans="1:11" ht="18.75" x14ac:dyDescent="0.3">
      <c r="A3" s="50" t="s">
        <v>301</v>
      </c>
      <c r="B3" s="151"/>
      <c r="C3" s="151"/>
      <c r="D3" s="151"/>
      <c r="E3" s="151"/>
      <c r="F3" s="151"/>
      <c r="G3" s="151"/>
      <c r="H3" s="151"/>
      <c r="I3" s="96"/>
      <c r="J3" s="151"/>
      <c r="K3" s="151"/>
    </row>
    <row r="4" spans="1:11" ht="18.75" x14ac:dyDescent="0.3">
      <c r="A4" s="50" t="s">
        <v>988</v>
      </c>
      <c r="B4" s="151"/>
      <c r="C4" s="151"/>
      <c r="D4" s="151"/>
      <c r="E4" s="151"/>
      <c r="F4" s="151"/>
      <c r="G4" s="151"/>
      <c r="H4" s="151"/>
      <c r="I4" s="96"/>
      <c r="J4" s="151"/>
      <c r="K4" s="151"/>
    </row>
    <row r="5" spans="1:11" ht="6" customHeight="1" x14ac:dyDescent="0.3">
      <c r="A5" s="50"/>
      <c r="B5" s="151"/>
      <c r="C5" s="151"/>
      <c r="D5" s="151"/>
      <c r="E5" s="151"/>
      <c r="F5" s="151"/>
      <c r="G5" s="151"/>
      <c r="H5" s="151"/>
      <c r="I5" s="96"/>
      <c r="J5" s="151"/>
      <c r="K5" s="151"/>
    </row>
    <row r="6" spans="1:11" ht="30.75" customHeight="1" thickBot="1" x14ac:dyDescent="0.35">
      <c r="A6" s="96"/>
      <c r="B6" s="96"/>
      <c r="C6" s="96"/>
      <c r="D6" s="96"/>
      <c r="E6" s="96"/>
      <c r="F6" s="151"/>
      <c r="G6" s="98" t="s">
        <v>221</v>
      </c>
      <c r="H6" s="794">
        <f>'1 Provider Data'!$B$5</f>
        <v>0</v>
      </c>
      <c r="I6" s="794"/>
      <c r="J6" s="151"/>
      <c r="K6" s="151"/>
    </row>
    <row r="7" spans="1:11" ht="18.75" x14ac:dyDescent="0.3">
      <c r="A7" s="694" t="str">
        <f>'5  Position Codes &amp;Titles'!B55</f>
        <v>Physical Therapist, licensed</v>
      </c>
      <c r="B7" s="695"/>
      <c r="C7" s="695"/>
      <c r="D7" s="695"/>
      <c r="E7" s="696"/>
      <c r="F7" s="151"/>
      <c r="G7" s="98" t="s">
        <v>1034</v>
      </c>
      <c r="H7" s="887">
        <f>+'1 Provider Data'!$B$12</f>
        <v>0</v>
      </c>
      <c r="I7" s="887"/>
      <c r="J7" s="151"/>
      <c r="K7" s="151"/>
    </row>
    <row r="8" spans="1:11" ht="19.5" thickBot="1" x14ac:dyDescent="0.35">
      <c r="A8" s="697"/>
      <c r="B8" s="698"/>
      <c r="C8" s="698"/>
      <c r="D8" s="698"/>
      <c r="E8" s="699"/>
      <c r="F8" s="151"/>
      <c r="G8" s="98" t="s">
        <v>222</v>
      </c>
      <c r="H8" s="798">
        <f>'1 Provider Data'!$B$7</f>
        <v>41455</v>
      </c>
      <c r="I8" s="798"/>
      <c r="J8" s="151"/>
      <c r="K8" s="151"/>
    </row>
    <row r="9" spans="1:11" ht="12.75" customHeight="1" thickBot="1" x14ac:dyDescent="0.35">
      <c r="A9" s="96"/>
      <c r="B9" s="96"/>
      <c r="C9" s="96"/>
      <c r="D9" s="96"/>
      <c r="E9" s="96"/>
      <c r="F9" s="152"/>
      <c r="G9" s="152"/>
      <c r="H9" s="153"/>
      <c r="I9" s="96"/>
      <c r="J9" s="151"/>
      <c r="K9" s="151"/>
    </row>
    <row r="10" spans="1:11" ht="25.5" customHeight="1" thickBot="1" x14ac:dyDescent="0.35">
      <c r="A10" s="96"/>
      <c r="B10" s="96"/>
      <c r="C10" s="96"/>
      <c r="D10" s="96"/>
      <c r="E10" s="918" t="s">
        <v>12</v>
      </c>
      <c r="F10" s="919"/>
      <c r="G10" s="919"/>
      <c r="H10" s="920"/>
      <c r="I10" s="96"/>
      <c r="J10" s="151"/>
      <c r="K10" s="151"/>
    </row>
    <row r="11" spans="1:11" ht="18.75" customHeight="1" thickBot="1" x14ac:dyDescent="0.25">
      <c r="A11" s="145" t="s">
        <v>845</v>
      </c>
      <c r="B11" s="145" t="s">
        <v>846</v>
      </c>
      <c r="C11" s="145" t="s">
        <v>847</v>
      </c>
      <c r="D11" s="145" t="s">
        <v>848</v>
      </c>
      <c r="E11" s="238" t="s">
        <v>849</v>
      </c>
      <c r="F11" s="238" t="s">
        <v>844</v>
      </c>
      <c r="G11" s="238" t="s">
        <v>843</v>
      </c>
      <c r="H11" s="238" t="s">
        <v>850</v>
      </c>
      <c r="J11" s="238" t="s">
        <v>851</v>
      </c>
      <c r="K11" s="238" t="s">
        <v>123</v>
      </c>
    </row>
    <row r="12" spans="1:11" ht="93.75" x14ac:dyDescent="0.2">
      <c r="A12" s="347" t="s">
        <v>244</v>
      </c>
      <c r="B12" s="155" t="s">
        <v>997</v>
      </c>
      <c r="C12" s="156" t="s">
        <v>998</v>
      </c>
      <c r="D12" s="237" t="s">
        <v>36</v>
      </c>
      <c r="E12" s="156" t="s">
        <v>242</v>
      </c>
      <c r="F12" s="99" t="s">
        <v>442</v>
      </c>
      <c r="G12" s="156" t="s">
        <v>243</v>
      </c>
      <c r="H12" s="99" t="s">
        <v>300</v>
      </c>
      <c r="I12" s="160" t="s">
        <v>31</v>
      </c>
      <c r="J12" s="99" t="s">
        <v>880</v>
      </c>
      <c r="K12" s="99" t="s">
        <v>881</v>
      </c>
    </row>
    <row r="13" spans="1:11" x14ac:dyDescent="0.2">
      <c r="A13" s="101" t="s">
        <v>914</v>
      </c>
      <c r="B13" s="692"/>
      <c r="C13" s="692"/>
      <c r="D13" s="101">
        <v>50</v>
      </c>
      <c r="E13" s="718"/>
      <c r="F13" s="700"/>
      <c r="G13" s="708"/>
      <c r="H13" s="700"/>
      <c r="I13" s="236">
        <v>1</v>
      </c>
      <c r="J13" s="700"/>
      <c r="K13" s="700"/>
    </row>
    <row r="14" spans="1:11" x14ac:dyDescent="0.2">
      <c r="A14" s="101" t="s">
        <v>914</v>
      </c>
      <c r="B14" s="692"/>
      <c r="C14" s="692"/>
      <c r="D14" s="101">
        <v>50</v>
      </c>
      <c r="E14" s="718"/>
      <c r="F14" s="700"/>
      <c r="G14" s="708"/>
      <c r="H14" s="700"/>
      <c r="I14" s="236">
        <f>I13+1</f>
        <v>2</v>
      </c>
      <c r="J14" s="700"/>
      <c r="K14" s="700"/>
    </row>
    <row r="15" spans="1:11" x14ac:dyDescent="0.2">
      <c r="A15" s="101" t="s">
        <v>914</v>
      </c>
      <c r="B15" s="692"/>
      <c r="C15" s="692"/>
      <c r="D15" s="101">
        <v>50</v>
      </c>
      <c r="E15" s="718"/>
      <c r="F15" s="700"/>
      <c r="G15" s="708"/>
      <c r="H15" s="700"/>
      <c r="I15" s="236">
        <f t="shared" ref="I15:I35" si="0">I14+1</f>
        <v>3</v>
      </c>
      <c r="J15" s="700"/>
      <c r="K15" s="700"/>
    </row>
    <row r="16" spans="1:11" x14ac:dyDescent="0.2">
      <c r="A16" s="101" t="s">
        <v>914</v>
      </c>
      <c r="B16" s="692"/>
      <c r="C16" s="692"/>
      <c r="D16" s="101">
        <v>50</v>
      </c>
      <c r="E16" s="718"/>
      <c r="F16" s="700"/>
      <c r="G16" s="708"/>
      <c r="H16" s="700"/>
      <c r="I16" s="236">
        <f t="shared" si="0"/>
        <v>4</v>
      </c>
      <c r="J16" s="700"/>
      <c r="K16" s="700"/>
    </row>
    <row r="17" spans="1:11" x14ac:dyDescent="0.2">
      <c r="A17" s="101" t="s">
        <v>914</v>
      </c>
      <c r="B17" s="692"/>
      <c r="C17" s="692"/>
      <c r="D17" s="101">
        <v>50</v>
      </c>
      <c r="E17" s="718"/>
      <c r="F17" s="700"/>
      <c r="G17" s="708"/>
      <c r="H17" s="700"/>
      <c r="I17" s="236">
        <f t="shared" si="0"/>
        <v>5</v>
      </c>
      <c r="J17" s="700"/>
      <c r="K17" s="700"/>
    </row>
    <row r="18" spans="1:11" x14ac:dyDescent="0.2">
      <c r="A18" s="101" t="s">
        <v>914</v>
      </c>
      <c r="B18" s="692"/>
      <c r="C18" s="692"/>
      <c r="D18" s="101">
        <v>50</v>
      </c>
      <c r="E18" s="718"/>
      <c r="F18" s="700"/>
      <c r="G18" s="708"/>
      <c r="H18" s="700"/>
      <c r="I18" s="236">
        <f t="shared" si="0"/>
        <v>6</v>
      </c>
      <c r="J18" s="700"/>
      <c r="K18" s="700"/>
    </row>
    <row r="19" spans="1:11" x14ac:dyDescent="0.2">
      <c r="A19" s="101" t="s">
        <v>914</v>
      </c>
      <c r="B19" s="692"/>
      <c r="C19" s="692"/>
      <c r="D19" s="101">
        <v>50</v>
      </c>
      <c r="E19" s="718"/>
      <c r="F19" s="700"/>
      <c r="G19" s="708"/>
      <c r="H19" s="700"/>
      <c r="I19" s="236">
        <f t="shared" si="0"/>
        <v>7</v>
      </c>
      <c r="J19" s="700"/>
      <c r="K19" s="700"/>
    </row>
    <row r="20" spans="1:11" x14ac:dyDescent="0.2">
      <c r="A20" s="101" t="s">
        <v>914</v>
      </c>
      <c r="B20" s="692"/>
      <c r="C20" s="692"/>
      <c r="D20" s="101">
        <v>50</v>
      </c>
      <c r="E20" s="718"/>
      <c r="F20" s="700"/>
      <c r="G20" s="708"/>
      <c r="H20" s="700"/>
      <c r="I20" s="236">
        <f t="shared" si="0"/>
        <v>8</v>
      </c>
      <c r="J20" s="700"/>
      <c r="K20" s="700"/>
    </row>
    <row r="21" spans="1:11" x14ac:dyDescent="0.2">
      <c r="A21" s="101" t="s">
        <v>914</v>
      </c>
      <c r="B21" s="692"/>
      <c r="C21" s="692"/>
      <c r="D21" s="101">
        <v>50</v>
      </c>
      <c r="E21" s="718"/>
      <c r="F21" s="700"/>
      <c r="G21" s="708"/>
      <c r="H21" s="700"/>
      <c r="I21" s="236">
        <f t="shared" si="0"/>
        <v>9</v>
      </c>
      <c r="J21" s="700"/>
      <c r="K21" s="700"/>
    </row>
    <row r="22" spans="1:11" x14ac:dyDescent="0.2">
      <c r="A22" s="101" t="s">
        <v>914</v>
      </c>
      <c r="B22" s="692"/>
      <c r="C22" s="692"/>
      <c r="D22" s="101">
        <v>50</v>
      </c>
      <c r="E22" s="718"/>
      <c r="F22" s="700"/>
      <c r="G22" s="708"/>
      <c r="H22" s="700"/>
      <c r="I22" s="236">
        <f t="shared" si="0"/>
        <v>10</v>
      </c>
      <c r="J22" s="700"/>
      <c r="K22" s="700"/>
    </row>
    <row r="23" spans="1:11" x14ac:dyDescent="0.2">
      <c r="A23" s="101" t="s">
        <v>914</v>
      </c>
      <c r="B23" s="692"/>
      <c r="C23" s="692"/>
      <c r="D23" s="101">
        <v>50</v>
      </c>
      <c r="E23" s="718"/>
      <c r="F23" s="700"/>
      <c r="G23" s="708"/>
      <c r="H23" s="700"/>
      <c r="I23" s="236">
        <f t="shared" si="0"/>
        <v>11</v>
      </c>
      <c r="J23" s="700"/>
      <c r="K23" s="700"/>
    </row>
    <row r="24" spans="1:11" x14ac:dyDescent="0.2">
      <c r="A24" s="101" t="s">
        <v>914</v>
      </c>
      <c r="B24" s="692"/>
      <c r="C24" s="692"/>
      <c r="D24" s="101">
        <v>50</v>
      </c>
      <c r="E24" s="718"/>
      <c r="F24" s="700"/>
      <c r="G24" s="708"/>
      <c r="H24" s="700"/>
      <c r="I24" s="236">
        <f t="shared" si="0"/>
        <v>12</v>
      </c>
      <c r="J24" s="700"/>
      <c r="K24" s="700"/>
    </row>
    <row r="25" spans="1:11" x14ac:dyDescent="0.2">
      <c r="A25" s="101" t="s">
        <v>914</v>
      </c>
      <c r="B25" s="692"/>
      <c r="C25" s="692"/>
      <c r="D25" s="101">
        <v>50</v>
      </c>
      <c r="E25" s="718"/>
      <c r="F25" s="700"/>
      <c r="G25" s="708"/>
      <c r="H25" s="700"/>
      <c r="I25" s="236">
        <f t="shared" si="0"/>
        <v>13</v>
      </c>
      <c r="J25" s="700"/>
      <c r="K25" s="700"/>
    </row>
    <row r="26" spans="1:11" x14ac:dyDescent="0.2">
      <c r="A26" s="101" t="s">
        <v>914</v>
      </c>
      <c r="B26" s="692"/>
      <c r="C26" s="692"/>
      <c r="D26" s="101">
        <v>50</v>
      </c>
      <c r="E26" s="718"/>
      <c r="F26" s="700"/>
      <c r="G26" s="708"/>
      <c r="H26" s="700"/>
      <c r="I26" s="236">
        <f t="shared" si="0"/>
        <v>14</v>
      </c>
      <c r="J26" s="700"/>
      <c r="K26" s="700"/>
    </row>
    <row r="27" spans="1:11" x14ac:dyDescent="0.2">
      <c r="A27" s="101" t="s">
        <v>914</v>
      </c>
      <c r="B27" s="692"/>
      <c r="C27" s="692"/>
      <c r="D27" s="101">
        <v>50</v>
      </c>
      <c r="E27" s="718"/>
      <c r="F27" s="700"/>
      <c r="G27" s="708"/>
      <c r="H27" s="700"/>
      <c r="I27" s="236">
        <f t="shared" si="0"/>
        <v>15</v>
      </c>
      <c r="J27" s="700"/>
      <c r="K27" s="700"/>
    </row>
    <row r="28" spans="1:11" x14ac:dyDescent="0.2">
      <c r="A28" s="101" t="s">
        <v>914</v>
      </c>
      <c r="B28" s="692"/>
      <c r="C28" s="692"/>
      <c r="D28" s="101">
        <v>50</v>
      </c>
      <c r="E28" s="718"/>
      <c r="F28" s="700"/>
      <c r="G28" s="708"/>
      <c r="H28" s="700"/>
      <c r="I28" s="236">
        <f t="shared" si="0"/>
        <v>16</v>
      </c>
      <c r="J28" s="700"/>
      <c r="K28" s="700"/>
    </row>
    <row r="29" spans="1:11" x14ac:dyDescent="0.2">
      <c r="A29" s="101" t="s">
        <v>914</v>
      </c>
      <c r="B29" s="692"/>
      <c r="C29" s="692"/>
      <c r="D29" s="101">
        <v>50</v>
      </c>
      <c r="E29" s="718"/>
      <c r="F29" s="700"/>
      <c r="G29" s="708"/>
      <c r="H29" s="700"/>
      <c r="I29" s="236">
        <f t="shared" si="0"/>
        <v>17</v>
      </c>
      <c r="J29" s="700"/>
      <c r="K29" s="700"/>
    </row>
    <row r="30" spans="1:11" x14ac:dyDescent="0.2">
      <c r="A30" s="101" t="s">
        <v>914</v>
      </c>
      <c r="B30" s="692"/>
      <c r="C30" s="692"/>
      <c r="D30" s="101">
        <v>50</v>
      </c>
      <c r="E30" s="718"/>
      <c r="F30" s="700"/>
      <c r="G30" s="708"/>
      <c r="H30" s="700"/>
      <c r="I30" s="236">
        <f t="shared" si="0"/>
        <v>18</v>
      </c>
      <c r="J30" s="700"/>
      <c r="K30" s="700"/>
    </row>
    <row r="31" spans="1:11" x14ac:dyDescent="0.2">
      <c r="A31" s="101" t="s">
        <v>914</v>
      </c>
      <c r="B31" s="692"/>
      <c r="C31" s="692"/>
      <c r="D31" s="101">
        <v>50</v>
      </c>
      <c r="E31" s="718"/>
      <c r="F31" s="700"/>
      <c r="G31" s="708"/>
      <c r="H31" s="700"/>
      <c r="I31" s="236">
        <f t="shared" si="0"/>
        <v>19</v>
      </c>
      <c r="J31" s="700"/>
      <c r="K31" s="700"/>
    </row>
    <row r="32" spans="1:11" x14ac:dyDescent="0.2">
      <c r="A32" s="101" t="s">
        <v>914</v>
      </c>
      <c r="B32" s="692"/>
      <c r="C32" s="692"/>
      <c r="D32" s="101">
        <v>50</v>
      </c>
      <c r="E32" s="718"/>
      <c r="F32" s="700"/>
      <c r="G32" s="708"/>
      <c r="H32" s="700"/>
      <c r="I32" s="236">
        <f t="shared" si="0"/>
        <v>20</v>
      </c>
      <c r="J32" s="700"/>
      <c r="K32" s="700"/>
    </row>
    <row r="33" spans="1:11" x14ac:dyDescent="0.2">
      <c r="A33" s="101" t="s">
        <v>914</v>
      </c>
      <c r="B33" s="692"/>
      <c r="C33" s="692"/>
      <c r="D33" s="101">
        <v>50</v>
      </c>
      <c r="E33" s="718"/>
      <c r="F33" s="700"/>
      <c r="G33" s="708"/>
      <c r="H33" s="700"/>
      <c r="I33" s="236">
        <f t="shared" si="0"/>
        <v>21</v>
      </c>
      <c r="J33" s="700"/>
      <c r="K33" s="700"/>
    </row>
    <row r="34" spans="1:11" x14ac:dyDescent="0.2">
      <c r="A34" s="101" t="s">
        <v>914</v>
      </c>
      <c r="B34" s="692"/>
      <c r="C34" s="692"/>
      <c r="D34" s="101">
        <v>50</v>
      </c>
      <c r="E34" s="718"/>
      <c r="F34" s="700"/>
      <c r="G34" s="708"/>
      <c r="H34" s="700"/>
      <c r="I34" s="236">
        <f t="shared" si="0"/>
        <v>22</v>
      </c>
      <c r="J34" s="700"/>
      <c r="K34" s="700"/>
    </row>
    <row r="35" spans="1:11" x14ac:dyDescent="0.2">
      <c r="A35" s="101" t="s">
        <v>914</v>
      </c>
      <c r="B35" s="692"/>
      <c r="C35" s="692"/>
      <c r="D35" s="101">
        <v>50</v>
      </c>
      <c r="E35" s="718"/>
      <c r="F35" s="700"/>
      <c r="G35" s="708"/>
      <c r="H35" s="700"/>
      <c r="I35" s="236">
        <f t="shared" si="0"/>
        <v>23</v>
      </c>
      <c r="J35" s="700"/>
      <c r="K35" s="700"/>
    </row>
    <row r="36" spans="1:11" ht="18.75" x14ac:dyDescent="0.3">
      <c r="F36" s="693">
        <f>SUM(F13:F35)</f>
        <v>0</v>
      </c>
      <c r="G36" s="158"/>
      <c r="H36" s="693">
        <f>SUM(H13:H35)</f>
        <v>0</v>
      </c>
      <c r="I36" s="151"/>
      <c r="J36" s="693">
        <f>SUM(J13:J35)</f>
        <v>0</v>
      </c>
      <c r="K36" s="693">
        <f>SUM(K13:K35)</f>
        <v>0</v>
      </c>
    </row>
  </sheetData>
  <sheetProtection password="D13B" sheet="1" objects="1" scenarios="1" selectLockedCells="1"/>
  <mergeCells count="4">
    <mergeCell ref="H6:I6"/>
    <mergeCell ref="H7:I7"/>
    <mergeCell ref="H8:I8"/>
    <mergeCell ref="E10:H10"/>
  </mergeCells>
  <phoneticPr fontId="2" type="noConversion"/>
  <pageMargins left="0.25" right="0.25" top="0.43" bottom="0.42" header="0.22" footer="0.17"/>
  <pageSetup scale="75" orientation="portrait" r:id="rId1"/>
  <headerFooter alignWithMargins="0">
    <oddHeader>&amp;R&amp;"Times New Roman,Bold"&amp;11Page 19.&amp;P</oddHeader>
    <oddFooter>&amp;L&amp;8&amp;Z&amp;F, &amp;A&amp;R&amp;8&amp;D, &amp;T</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7" tint="0.39997558519241921"/>
  </sheetPr>
  <dimension ref="A1:K36"/>
  <sheetViews>
    <sheetView topLeftCell="A4" workbookViewId="0">
      <selection activeCell="G13" sqref="G13:G35"/>
    </sheetView>
  </sheetViews>
  <sheetFormatPr defaultRowHeight="12.75" x14ac:dyDescent="0.2"/>
  <cols>
    <col min="1" max="1" width="8" style="70" customWidth="1"/>
    <col min="2" max="2" width="14.5703125" style="70" customWidth="1"/>
    <col min="3" max="3" width="14.28515625" style="70" customWidth="1"/>
    <col min="4" max="4" width="7" style="70" customWidth="1"/>
    <col min="5" max="5" width="11" style="70" customWidth="1"/>
    <col min="6" max="6" width="13.140625" style="70" customWidth="1"/>
    <col min="7" max="7" width="10.5703125" style="70" customWidth="1"/>
    <col min="8" max="8" width="15.28515625" style="70" customWidth="1"/>
    <col min="9" max="9" width="8" style="70" customWidth="1"/>
    <col min="10" max="11" width="13.42578125" style="70" customWidth="1"/>
    <col min="12" max="16384" width="9.140625" style="70"/>
  </cols>
  <sheetData>
    <row r="1" spans="1:11" ht="18.75" x14ac:dyDescent="0.3">
      <c r="A1" s="50" t="s">
        <v>1036</v>
      </c>
      <c r="B1" s="151"/>
      <c r="C1" s="151"/>
      <c r="D1" s="151"/>
      <c r="E1" s="151"/>
      <c r="F1" s="151"/>
      <c r="G1" s="151"/>
      <c r="H1" s="151"/>
      <c r="I1" s="83" t="s">
        <v>356</v>
      </c>
      <c r="J1" s="151"/>
      <c r="K1" s="151"/>
    </row>
    <row r="2" spans="1:11" ht="18.75" x14ac:dyDescent="0.3">
      <c r="A2" s="50" t="s">
        <v>805</v>
      </c>
      <c r="B2" s="151"/>
      <c r="C2" s="151"/>
      <c r="D2" s="151"/>
      <c r="E2" s="151"/>
      <c r="F2" s="151"/>
      <c r="G2" s="151"/>
      <c r="H2" s="151"/>
      <c r="I2" s="96"/>
      <c r="J2" s="151"/>
      <c r="K2" s="151"/>
    </row>
    <row r="3" spans="1:11" ht="18.75" x14ac:dyDescent="0.3">
      <c r="A3" s="50" t="s">
        <v>301</v>
      </c>
      <c r="B3" s="151"/>
      <c r="C3" s="151"/>
      <c r="D3" s="151"/>
      <c r="E3" s="151"/>
      <c r="F3" s="151"/>
      <c r="G3" s="151"/>
      <c r="H3" s="151"/>
      <c r="I3" s="96"/>
      <c r="J3" s="151"/>
      <c r="K3" s="151"/>
    </row>
    <row r="4" spans="1:11" ht="18.75" x14ac:dyDescent="0.3">
      <c r="A4" s="50" t="s">
        <v>988</v>
      </c>
      <c r="B4" s="151"/>
      <c r="C4" s="151"/>
      <c r="D4" s="151"/>
      <c r="E4" s="151"/>
      <c r="F4" s="151"/>
      <c r="G4" s="151"/>
      <c r="H4" s="151"/>
      <c r="I4" s="96"/>
      <c r="J4" s="151"/>
      <c r="K4" s="151"/>
    </row>
    <row r="5" spans="1:11" ht="6" customHeight="1" x14ac:dyDescent="0.3">
      <c r="A5" s="50"/>
      <c r="B5" s="151"/>
      <c r="C5" s="151"/>
      <c r="D5" s="151"/>
      <c r="E5" s="151"/>
      <c r="F5" s="151"/>
      <c r="G5" s="151"/>
      <c r="H5" s="151"/>
      <c r="I5" s="96"/>
      <c r="J5" s="151"/>
      <c r="K5" s="151"/>
    </row>
    <row r="6" spans="1:11" ht="19.5" thickBot="1" x14ac:dyDescent="0.35">
      <c r="A6" s="96"/>
      <c r="B6" s="96"/>
      <c r="C6" s="96"/>
      <c r="D6" s="96"/>
      <c r="E6" s="96"/>
      <c r="F6" s="151"/>
      <c r="G6" s="98" t="s">
        <v>221</v>
      </c>
      <c r="H6" s="794">
        <f>'1 Provider Data'!$B$5</f>
        <v>0</v>
      </c>
      <c r="I6" s="794"/>
      <c r="J6" s="151"/>
      <c r="K6" s="151"/>
    </row>
    <row r="7" spans="1:11" ht="18.75" x14ac:dyDescent="0.3">
      <c r="A7" s="921" t="str">
        <f>'5  Position Codes &amp;Titles'!B60</f>
        <v xml:space="preserve">Physical therapy assistants meeting the requirements of Section 20-66 of the CGS, </v>
      </c>
      <c r="B7" s="922"/>
      <c r="C7" s="922"/>
      <c r="D7" s="922"/>
      <c r="E7" s="923"/>
      <c r="F7" s="151"/>
      <c r="G7" s="98" t="s">
        <v>1034</v>
      </c>
      <c r="H7" s="887">
        <f>+'1 Provider Data'!$B$12</f>
        <v>0</v>
      </c>
      <c r="I7" s="887"/>
      <c r="J7" s="151"/>
      <c r="K7" s="151"/>
    </row>
    <row r="8" spans="1:11" ht="19.5" thickBot="1" x14ac:dyDescent="0.35">
      <c r="A8" s="924"/>
      <c r="B8" s="925"/>
      <c r="C8" s="925"/>
      <c r="D8" s="925"/>
      <c r="E8" s="926"/>
      <c r="F8" s="151"/>
      <c r="G8" s="98" t="s">
        <v>222</v>
      </c>
      <c r="H8" s="798">
        <f>'1 Provider Data'!$B$7</f>
        <v>41455</v>
      </c>
      <c r="I8" s="798"/>
      <c r="J8" s="151"/>
      <c r="K8" s="151"/>
    </row>
    <row r="9" spans="1:11" ht="12.75" customHeight="1" thickBot="1" x14ac:dyDescent="0.35">
      <c r="A9" s="96"/>
      <c r="B9" s="96"/>
      <c r="C9" s="96"/>
      <c r="D9" s="96"/>
      <c r="E9" s="96"/>
      <c r="F9" s="152"/>
      <c r="G9" s="152"/>
      <c r="H9" s="153"/>
      <c r="I9" s="96"/>
      <c r="J9" s="151"/>
      <c r="K9" s="151"/>
    </row>
    <row r="10" spans="1:11" ht="25.5" customHeight="1" thickBot="1" x14ac:dyDescent="0.35">
      <c r="A10" s="96"/>
      <c r="B10" s="96"/>
      <c r="C10" s="96"/>
      <c r="D10" s="96"/>
      <c r="E10" s="918" t="s">
        <v>12</v>
      </c>
      <c r="F10" s="919"/>
      <c r="G10" s="919"/>
      <c r="H10" s="920"/>
      <c r="I10" s="96"/>
      <c r="J10" s="151"/>
      <c r="K10" s="151"/>
    </row>
    <row r="11" spans="1:11" ht="18.75" customHeight="1" thickBot="1" x14ac:dyDescent="0.25">
      <c r="A11" s="145" t="s">
        <v>845</v>
      </c>
      <c r="B11" s="145" t="s">
        <v>846</v>
      </c>
      <c r="C11" s="145" t="s">
        <v>847</v>
      </c>
      <c r="D11" s="145" t="s">
        <v>848</v>
      </c>
      <c r="E11" s="238" t="s">
        <v>849</v>
      </c>
      <c r="F11" s="238" t="s">
        <v>844</v>
      </c>
      <c r="G11" s="238" t="s">
        <v>843</v>
      </c>
      <c r="H11" s="238" t="s">
        <v>850</v>
      </c>
      <c r="J11" s="238" t="s">
        <v>851</v>
      </c>
      <c r="K11" s="238" t="s">
        <v>123</v>
      </c>
    </row>
    <row r="12" spans="1:11" ht="108.75" x14ac:dyDescent="0.2">
      <c r="A12" s="347" t="s">
        <v>244</v>
      </c>
      <c r="B12" s="155" t="s">
        <v>997</v>
      </c>
      <c r="C12" s="156" t="s">
        <v>998</v>
      </c>
      <c r="D12" s="237" t="s">
        <v>36</v>
      </c>
      <c r="E12" s="156" t="s">
        <v>242</v>
      </c>
      <c r="F12" s="99" t="s">
        <v>442</v>
      </c>
      <c r="G12" s="156" t="s">
        <v>243</v>
      </c>
      <c r="H12" s="99" t="s">
        <v>300</v>
      </c>
      <c r="I12" s="160" t="s">
        <v>31</v>
      </c>
      <c r="J12" s="99" t="s">
        <v>880</v>
      </c>
      <c r="K12" s="99" t="s">
        <v>881</v>
      </c>
    </row>
    <row r="13" spans="1:11" x14ac:dyDescent="0.2">
      <c r="A13" s="101" t="s">
        <v>914</v>
      </c>
      <c r="B13" s="692"/>
      <c r="C13" s="692"/>
      <c r="D13" s="101">
        <v>51</v>
      </c>
      <c r="E13" s="718"/>
      <c r="F13" s="700"/>
      <c r="G13" s="708"/>
      <c r="H13" s="700"/>
      <c r="I13" s="236">
        <v>1</v>
      </c>
      <c r="J13" s="700"/>
      <c r="K13" s="700"/>
    </row>
    <row r="14" spans="1:11" x14ac:dyDescent="0.2">
      <c r="A14" s="101" t="s">
        <v>914</v>
      </c>
      <c r="B14" s="692"/>
      <c r="C14" s="692"/>
      <c r="D14" s="101">
        <v>51</v>
      </c>
      <c r="E14" s="718"/>
      <c r="F14" s="700"/>
      <c r="G14" s="708"/>
      <c r="H14" s="700"/>
      <c r="I14" s="236">
        <f>I13+1</f>
        <v>2</v>
      </c>
      <c r="J14" s="700"/>
      <c r="K14" s="700"/>
    </row>
    <row r="15" spans="1:11" x14ac:dyDescent="0.2">
      <c r="A15" s="101" t="s">
        <v>914</v>
      </c>
      <c r="B15" s="692"/>
      <c r="C15" s="692"/>
      <c r="D15" s="101">
        <v>51</v>
      </c>
      <c r="E15" s="718"/>
      <c r="F15" s="700"/>
      <c r="G15" s="708"/>
      <c r="H15" s="700"/>
      <c r="I15" s="236">
        <f t="shared" ref="I15:I35" si="0">I14+1</f>
        <v>3</v>
      </c>
      <c r="J15" s="700"/>
      <c r="K15" s="700"/>
    </row>
    <row r="16" spans="1:11" x14ac:dyDescent="0.2">
      <c r="A16" s="101" t="s">
        <v>914</v>
      </c>
      <c r="B16" s="692"/>
      <c r="C16" s="692"/>
      <c r="D16" s="101">
        <v>51</v>
      </c>
      <c r="E16" s="718"/>
      <c r="F16" s="700"/>
      <c r="G16" s="708"/>
      <c r="H16" s="700"/>
      <c r="I16" s="236">
        <f t="shared" si="0"/>
        <v>4</v>
      </c>
      <c r="J16" s="700"/>
      <c r="K16" s="700"/>
    </row>
    <row r="17" spans="1:11" x14ac:dyDescent="0.2">
      <c r="A17" s="101" t="s">
        <v>914</v>
      </c>
      <c r="B17" s="692"/>
      <c r="C17" s="692"/>
      <c r="D17" s="101">
        <v>51</v>
      </c>
      <c r="E17" s="718"/>
      <c r="F17" s="700"/>
      <c r="G17" s="708"/>
      <c r="H17" s="700"/>
      <c r="I17" s="236">
        <f t="shared" si="0"/>
        <v>5</v>
      </c>
      <c r="J17" s="700"/>
      <c r="K17" s="700"/>
    </row>
    <row r="18" spans="1:11" x14ac:dyDescent="0.2">
      <c r="A18" s="101" t="s">
        <v>914</v>
      </c>
      <c r="B18" s="692"/>
      <c r="C18" s="692"/>
      <c r="D18" s="101">
        <v>51</v>
      </c>
      <c r="E18" s="718"/>
      <c r="F18" s="700"/>
      <c r="G18" s="708"/>
      <c r="H18" s="700"/>
      <c r="I18" s="236">
        <f t="shared" si="0"/>
        <v>6</v>
      </c>
      <c r="J18" s="700"/>
      <c r="K18" s="700"/>
    </row>
    <row r="19" spans="1:11" x14ac:dyDescent="0.2">
      <c r="A19" s="101" t="s">
        <v>914</v>
      </c>
      <c r="B19" s="692"/>
      <c r="C19" s="692"/>
      <c r="D19" s="101">
        <v>51</v>
      </c>
      <c r="E19" s="718"/>
      <c r="F19" s="700"/>
      <c r="G19" s="708"/>
      <c r="H19" s="700"/>
      <c r="I19" s="236">
        <f t="shared" si="0"/>
        <v>7</v>
      </c>
      <c r="J19" s="700"/>
      <c r="K19" s="700"/>
    </row>
    <row r="20" spans="1:11" x14ac:dyDescent="0.2">
      <c r="A20" s="101" t="s">
        <v>914</v>
      </c>
      <c r="B20" s="692"/>
      <c r="C20" s="692"/>
      <c r="D20" s="101">
        <v>51</v>
      </c>
      <c r="E20" s="718"/>
      <c r="F20" s="700"/>
      <c r="G20" s="708"/>
      <c r="H20" s="700"/>
      <c r="I20" s="236">
        <f t="shared" si="0"/>
        <v>8</v>
      </c>
      <c r="J20" s="700"/>
      <c r="K20" s="700"/>
    </row>
    <row r="21" spans="1:11" x14ac:dyDescent="0.2">
      <c r="A21" s="101" t="s">
        <v>914</v>
      </c>
      <c r="B21" s="692"/>
      <c r="C21" s="692"/>
      <c r="D21" s="101">
        <v>51</v>
      </c>
      <c r="E21" s="718"/>
      <c r="F21" s="700"/>
      <c r="G21" s="708"/>
      <c r="H21" s="700"/>
      <c r="I21" s="236">
        <f t="shared" si="0"/>
        <v>9</v>
      </c>
      <c r="J21" s="700"/>
      <c r="K21" s="700"/>
    </row>
    <row r="22" spans="1:11" x14ac:dyDescent="0.2">
      <c r="A22" s="101" t="s">
        <v>914</v>
      </c>
      <c r="B22" s="692"/>
      <c r="C22" s="692"/>
      <c r="D22" s="101">
        <v>51</v>
      </c>
      <c r="E22" s="718"/>
      <c r="F22" s="700"/>
      <c r="G22" s="708"/>
      <c r="H22" s="700"/>
      <c r="I22" s="236">
        <f t="shared" si="0"/>
        <v>10</v>
      </c>
      <c r="J22" s="700"/>
      <c r="K22" s="700"/>
    </row>
    <row r="23" spans="1:11" x14ac:dyDescent="0.2">
      <c r="A23" s="101" t="s">
        <v>914</v>
      </c>
      <c r="B23" s="692"/>
      <c r="C23" s="692"/>
      <c r="D23" s="101">
        <v>51</v>
      </c>
      <c r="E23" s="718"/>
      <c r="F23" s="700"/>
      <c r="G23" s="708"/>
      <c r="H23" s="700"/>
      <c r="I23" s="236">
        <f t="shared" si="0"/>
        <v>11</v>
      </c>
      <c r="J23" s="700"/>
      <c r="K23" s="700"/>
    </row>
    <row r="24" spans="1:11" x14ac:dyDescent="0.2">
      <c r="A24" s="101" t="s">
        <v>914</v>
      </c>
      <c r="B24" s="692"/>
      <c r="C24" s="692"/>
      <c r="D24" s="101">
        <v>51</v>
      </c>
      <c r="E24" s="718"/>
      <c r="F24" s="700"/>
      <c r="G24" s="708"/>
      <c r="H24" s="700"/>
      <c r="I24" s="236">
        <f t="shared" si="0"/>
        <v>12</v>
      </c>
      <c r="J24" s="700"/>
      <c r="K24" s="700"/>
    </row>
    <row r="25" spans="1:11" x14ac:dyDescent="0.2">
      <c r="A25" s="101" t="s">
        <v>914</v>
      </c>
      <c r="B25" s="692"/>
      <c r="C25" s="692"/>
      <c r="D25" s="101">
        <v>51</v>
      </c>
      <c r="E25" s="718"/>
      <c r="F25" s="700"/>
      <c r="G25" s="708"/>
      <c r="H25" s="700"/>
      <c r="I25" s="236">
        <f t="shared" si="0"/>
        <v>13</v>
      </c>
      <c r="J25" s="700"/>
      <c r="K25" s="700"/>
    </row>
    <row r="26" spans="1:11" x14ac:dyDescent="0.2">
      <c r="A26" s="101" t="s">
        <v>914</v>
      </c>
      <c r="B26" s="692"/>
      <c r="C26" s="692"/>
      <c r="D26" s="101">
        <v>51</v>
      </c>
      <c r="E26" s="718"/>
      <c r="F26" s="700"/>
      <c r="G26" s="708"/>
      <c r="H26" s="700"/>
      <c r="I26" s="236">
        <f t="shared" si="0"/>
        <v>14</v>
      </c>
      <c r="J26" s="700"/>
      <c r="K26" s="700"/>
    </row>
    <row r="27" spans="1:11" x14ac:dyDescent="0.2">
      <c r="A27" s="101" t="s">
        <v>914</v>
      </c>
      <c r="B27" s="692"/>
      <c r="C27" s="692"/>
      <c r="D27" s="101">
        <v>51</v>
      </c>
      <c r="E27" s="718"/>
      <c r="F27" s="700"/>
      <c r="G27" s="708"/>
      <c r="H27" s="700"/>
      <c r="I27" s="236">
        <f t="shared" si="0"/>
        <v>15</v>
      </c>
      <c r="J27" s="700"/>
      <c r="K27" s="700"/>
    </row>
    <row r="28" spans="1:11" x14ac:dyDescent="0.2">
      <c r="A28" s="101" t="s">
        <v>914</v>
      </c>
      <c r="B28" s="692"/>
      <c r="C28" s="692"/>
      <c r="D28" s="101">
        <v>51</v>
      </c>
      <c r="E28" s="718"/>
      <c r="F28" s="700"/>
      <c r="G28" s="708"/>
      <c r="H28" s="700"/>
      <c r="I28" s="236">
        <f t="shared" si="0"/>
        <v>16</v>
      </c>
      <c r="J28" s="700"/>
      <c r="K28" s="700"/>
    </row>
    <row r="29" spans="1:11" x14ac:dyDescent="0.2">
      <c r="A29" s="101" t="s">
        <v>914</v>
      </c>
      <c r="B29" s="692"/>
      <c r="C29" s="692"/>
      <c r="D29" s="101">
        <v>51</v>
      </c>
      <c r="E29" s="718"/>
      <c r="F29" s="700"/>
      <c r="G29" s="708"/>
      <c r="H29" s="700"/>
      <c r="I29" s="236">
        <f t="shared" si="0"/>
        <v>17</v>
      </c>
      <c r="J29" s="700"/>
      <c r="K29" s="700"/>
    </row>
    <row r="30" spans="1:11" x14ac:dyDescent="0.2">
      <c r="A30" s="101" t="s">
        <v>914</v>
      </c>
      <c r="B30" s="692"/>
      <c r="C30" s="692"/>
      <c r="D30" s="101">
        <v>51</v>
      </c>
      <c r="E30" s="718"/>
      <c r="F30" s="700"/>
      <c r="G30" s="708"/>
      <c r="H30" s="700"/>
      <c r="I30" s="236">
        <f t="shared" si="0"/>
        <v>18</v>
      </c>
      <c r="J30" s="700"/>
      <c r="K30" s="700"/>
    </row>
    <row r="31" spans="1:11" x14ac:dyDescent="0.2">
      <c r="A31" s="101" t="s">
        <v>914</v>
      </c>
      <c r="B31" s="692"/>
      <c r="C31" s="692"/>
      <c r="D31" s="101">
        <v>51</v>
      </c>
      <c r="E31" s="718"/>
      <c r="F31" s="700"/>
      <c r="G31" s="708"/>
      <c r="H31" s="700"/>
      <c r="I31" s="236">
        <f t="shared" si="0"/>
        <v>19</v>
      </c>
      <c r="J31" s="700"/>
      <c r="K31" s="700"/>
    </row>
    <row r="32" spans="1:11" x14ac:dyDescent="0.2">
      <c r="A32" s="101" t="s">
        <v>914</v>
      </c>
      <c r="B32" s="692"/>
      <c r="C32" s="692"/>
      <c r="D32" s="101">
        <v>51</v>
      </c>
      <c r="E32" s="718"/>
      <c r="F32" s="700"/>
      <c r="G32" s="708"/>
      <c r="H32" s="700"/>
      <c r="I32" s="236">
        <f t="shared" si="0"/>
        <v>20</v>
      </c>
      <c r="J32" s="700"/>
      <c r="K32" s="700"/>
    </row>
    <row r="33" spans="1:11" x14ac:dyDescent="0.2">
      <c r="A33" s="101" t="s">
        <v>914</v>
      </c>
      <c r="B33" s="692"/>
      <c r="C33" s="692"/>
      <c r="D33" s="101">
        <v>51</v>
      </c>
      <c r="E33" s="718"/>
      <c r="F33" s="700"/>
      <c r="G33" s="708"/>
      <c r="H33" s="700"/>
      <c r="I33" s="236">
        <f t="shared" si="0"/>
        <v>21</v>
      </c>
      <c r="J33" s="700"/>
      <c r="K33" s="700"/>
    </row>
    <row r="34" spans="1:11" x14ac:dyDescent="0.2">
      <c r="A34" s="101" t="s">
        <v>914</v>
      </c>
      <c r="B34" s="692"/>
      <c r="C34" s="692"/>
      <c r="D34" s="101">
        <v>51</v>
      </c>
      <c r="E34" s="718"/>
      <c r="F34" s="700"/>
      <c r="G34" s="708"/>
      <c r="H34" s="700"/>
      <c r="I34" s="236">
        <f t="shared" si="0"/>
        <v>22</v>
      </c>
      <c r="J34" s="700"/>
      <c r="K34" s="700"/>
    </row>
    <row r="35" spans="1:11" x14ac:dyDescent="0.2">
      <c r="A35" s="101" t="s">
        <v>914</v>
      </c>
      <c r="B35" s="692"/>
      <c r="C35" s="692"/>
      <c r="D35" s="101">
        <v>51</v>
      </c>
      <c r="E35" s="718"/>
      <c r="F35" s="700"/>
      <c r="G35" s="708"/>
      <c r="H35" s="700"/>
      <c r="I35" s="236">
        <f t="shared" si="0"/>
        <v>23</v>
      </c>
      <c r="J35" s="700"/>
      <c r="K35" s="700"/>
    </row>
    <row r="36" spans="1:11" ht="18.75" x14ac:dyDescent="0.3">
      <c r="F36" s="693">
        <f>SUM(F13:F35)</f>
        <v>0</v>
      </c>
      <c r="G36" s="158"/>
      <c r="H36" s="693">
        <f>SUM(H13:H35)</f>
        <v>0</v>
      </c>
      <c r="I36" s="151"/>
      <c r="J36" s="693">
        <f>SUM(J13:J35)</f>
        <v>0</v>
      </c>
      <c r="K36" s="693">
        <f>SUM(K13:K35)</f>
        <v>0</v>
      </c>
    </row>
  </sheetData>
  <sheetProtection password="D13B" sheet="1" objects="1" scenarios="1" selectLockedCells="1"/>
  <mergeCells count="5">
    <mergeCell ref="H6:I6"/>
    <mergeCell ref="H7:I7"/>
    <mergeCell ref="H8:I8"/>
    <mergeCell ref="E10:H10"/>
    <mergeCell ref="A7:E8"/>
  </mergeCells>
  <phoneticPr fontId="2" type="noConversion"/>
  <pageMargins left="0.25" right="0.25" top="0.38" bottom="0.43" header="0.17" footer="0.17"/>
  <pageSetup scale="75" orientation="portrait" r:id="rId1"/>
  <headerFooter alignWithMargins="0">
    <oddHeader>&amp;R&amp;"Times New Roman,Bold"&amp;11Page 19.&amp;P</oddHeader>
    <oddFooter>&amp;L&amp;8&amp;Z&amp;F, &amp;A&amp;R&amp;8&amp;D, &amp;T</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7" tint="0.39997558519241921"/>
  </sheetPr>
  <dimension ref="A1:K77"/>
  <sheetViews>
    <sheetView topLeftCell="A2" zoomScaleNormal="100" zoomScaleSheetLayoutView="100" workbookViewId="0">
      <selection activeCell="G13" sqref="G13:G75"/>
    </sheetView>
  </sheetViews>
  <sheetFormatPr defaultRowHeight="12.75" x14ac:dyDescent="0.2"/>
  <cols>
    <col min="1" max="1" width="8" style="70" customWidth="1"/>
    <col min="2" max="2" width="14.5703125" style="70" customWidth="1"/>
    <col min="3" max="3" width="14.28515625" style="70" customWidth="1"/>
    <col min="4" max="4" width="9.5703125" style="70" customWidth="1"/>
    <col min="5" max="5" width="12.85546875" style="70" customWidth="1"/>
    <col min="6" max="6" width="16.140625" style="70" customWidth="1"/>
    <col min="7" max="7" width="10.85546875" style="70" customWidth="1"/>
    <col min="8" max="8" width="15.28515625" style="70" customWidth="1"/>
    <col min="9" max="9" width="6.5703125" style="70" customWidth="1"/>
    <col min="10" max="10" width="13.28515625" style="70" customWidth="1"/>
    <col min="11" max="11" width="13.42578125" style="70" customWidth="1"/>
    <col min="12" max="16384" width="9.140625" style="70"/>
  </cols>
  <sheetData>
    <row r="1" spans="1:11" ht="18.75" x14ac:dyDescent="0.3">
      <c r="A1" s="50" t="s">
        <v>1036</v>
      </c>
      <c r="B1" s="151"/>
      <c r="C1" s="151"/>
      <c r="D1" s="151"/>
      <c r="E1" s="151"/>
      <c r="F1" s="151"/>
      <c r="G1" s="151"/>
      <c r="H1" s="151"/>
      <c r="I1" s="83" t="s">
        <v>356</v>
      </c>
      <c r="J1" s="151"/>
      <c r="K1" s="151"/>
    </row>
    <row r="2" spans="1:11" ht="18.75" x14ac:dyDescent="0.3">
      <c r="A2" s="50" t="s">
        <v>805</v>
      </c>
      <c r="B2" s="151"/>
      <c r="C2" s="151"/>
      <c r="D2" s="151"/>
      <c r="E2" s="151"/>
      <c r="F2" s="151"/>
      <c r="G2" s="151"/>
      <c r="H2" s="151"/>
      <c r="I2" s="96"/>
      <c r="J2" s="151"/>
      <c r="K2" s="151"/>
    </row>
    <row r="3" spans="1:11" ht="18.75" x14ac:dyDescent="0.3">
      <c r="A3" s="50" t="s">
        <v>301</v>
      </c>
      <c r="B3" s="151"/>
      <c r="C3" s="151"/>
      <c r="D3" s="151"/>
      <c r="E3" s="151"/>
      <c r="F3" s="151"/>
      <c r="G3" s="151"/>
      <c r="H3" s="151"/>
      <c r="I3" s="96"/>
      <c r="J3" s="151"/>
      <c r="K3" s="151"/>
    </row>
    <row r="4" spans="1:11" ht="18.75" x14ac:dyDescent="0.3">
      <c r="A4" s="50" t="s">
        <v>988</v>
      </c>
      <c r="B4" s="151"/>
      <c r="C4" s="151"/>
      <c r="D4" s="151"/>
      <c r="E4" s="151"/>
      <c r="F4" s="151"/>
      <c r="G4" s="151"/>
      <c r="H4" s="151"/>
      <c r="I4" s="96"/>
      <c r="J4" s="151"/>
      <c r="K4" s="151"/>
    </row>
    <row r="5" spans="1:11" ht="6" customHeight="1" x14ac:dyDescent="0.3">
      <c r="A5" s="50"/>
      <c r="B5" s="151"/>
      <c r="C5" s="151"/>
      <c r="D5" s="151"/>
      <c r="E5" s="151"/>
      <c r="F5" s="151"/>
      <c r="G5" s="151"/>
      <c r="H5" s="151"/>
      <c r="I5" s="96"/>
      <c r="J5" s="151"/>
      <c r="K5" s="151"/>
    </row>
    <row r="6" spans="1:11" ht="30.75" customHeight="1" thickBot="1" x14ac:dyDescent="0.35">
      <c r="A6" s="96"/>
      <c r="B6" s="96"/>
      <c r="C6" s="96"/>
      <c r="D6" s="96"/>
      <c r="E6" s="96"/>
      <c r="F6" s="151"/>
      <c r="G6" s="98" t="s">
        <v>221</v>
      </c>
      <c r="H6" s="794">
        <f>'1 Provider Data'!$B$5</f>
        <v>0</v>
      </c>
      <c r="I6" s="794"/>
      <c r="J6" s="151"/>
      <c r="K6" s="151"/>
    </row>
    <row r="7" spans="1:11" ht="18.75" x14ac:dyDescent="0.3">
      <c r="A7" s="694" t="str">
        <f>'5  Position Codes &amp;Titles'!B63</f>
        <v xml:space="preserve">Speech Pathologists (therapist), licensed </v>
      </c>
      <c r="B7" s="695"/>
      <c r="C7" s="695"/>
      <c r="D7" s="695"/>
      <c r="E7" s="696"/>
      <c r="F7" s="151"/>
      <c r="G7" s="98" t="s">
        <v>1034</v>
      </c>
      <c r="H7" s="887">
        <f>+'1 Provider Data'!$B$12</f>
        <v>0</v>
      </c>
      <c r="I7" s="887"/>
      <c r="J7" s="151"/>
      <c r="K7" s="151"/>
    </row>
    <row r="8" spans="1:11" ht="19.5" thickBot="1" x14ac:dyDescent="0.35">
      <c r="A8" s="697"/>
      <c r="B8" s="698"/>
      <c r="C8" s="698"/>
      <c r="D8" s="698"/>
      <c r="E8" s="699"/>
      <c r="F8" s="151"/>
      <c r="G8" s="98" t="s">
        <v>222</v>
      </c>
      <c r="H8" s="798">
        <f>'1 Provider Data'!$B$7</f>
        <v>41455</v>
      </c>
      <c r="I8" s="798"/>
      <c r="J8" s="151"/>
      <c r="K8" s="151"/>
    </row>
    <row r="9" spans="1:11" ht="12.75" customHeight="1" thickBot="1" x14ac:dyDescent="0.35">
      <c r="A9" s="96"/>
      <c r="B9" s="96"/>
      <c r="C9" s="96"/>
      <c r="D9" s="96"/>
      <c r="E9" s="96"/>
      <c r="F9" s="152"/>
      <c r="G9" s="152"/>
      <c r="H9" s="153"/>
      <c r="I9" s="96"/>
      <c r="J9" s="151"/>
      <c r="K9" s="151"/>
    </row>
    <row r="10" spans="1:11" ht="26.25" customHeight="1" thickBot="1" x14ac:dyDescent="0.25">
      <c r="A10" s="96"/>
      <c r="B10" s="96"/>
      <c r="C10" s="96"/>
      <c r="D10" s="96"/>
      <c r="E10" s="918" t="s">
        <v>12</v>
      </c>
      <c r="F10" s="919"/>
      <c r="G10" s="919"/>
      <c r="H10" s="920"/>
      <c r="I10" s="96"/>
    </row>
    <row r="11" spans="1:11" ht="13.5" thickBot="1" x14ac:dyDescent="0.25">
      <c r="A11" s="145" t="s">
        <v>845</v>
      </c>
      <c r="B11" s="145" t="s">
        <v>846</v>
      </c>
      <c r="C11" s="145" t="s">
        <v>847</v>
      </c>
      <c r="D11" s="145" t="s">
        <v>848</v>
      </c>
      <c r="E11" s="238" t="s">
        <v>849</v>
      </c>
      <c r="F11" s="238" t="s">
        <v>844</v>
      </c>
      <c r="G11" s="238" t="s">
        <v>843</v>
      </c>
      <c r="H11" s="238" t="s">
        <v>850</v>
      </c>
      <c r="J11" s="238" t="s">
        <v>851</v>
      </c>
      <c r="K11" s="238" t="s">
        <v>123</v>
      </c>
    </row>
    <row r="12" spans="1:11" ht="93.75" x14ac:dyDescent="0.2">
      <c r="A12" s="347" t="s">
        <v>244</v>
      </c>
      <c r="B12" s="155" t="s">
        <v>997</v>
      </c>
      <c r="C12" s="156" t="s">
        <v>998</v>
      </c>
      <c r="D12" s="156" t="s">
        <v>36</v>
      </c>
      <c r="E12" s="156" t="s">
        <v>242</v>
      </c>
      <c r="F12" s="99" t="s">
        <v>442</v>
      </c>
      <c r="G12" s="156" t="s">
        <v>243</v>
      </c>
      <c r="H12" s="99" t="s">
        <v>300</v>
      </c>
      <c r="I12" s="160" t="s">
        <v>31</v>
      </c>
      <c r="J12" s="99" t="s">
        <v>880</v>
      </c>
      <c r="K12" s="99" t="s">
        <v>881</v>
      </c>
    </row>
    <row r="13" spans="1:11" x14ac:dyDescent="0.2">
      <c r="A13" s="101" t="s">
        <v>914</v>
      </c>
      <c r="B13" s="692"/>
      <c r="C13" s="692"/>
      <c r="D13" s="101">
        <v>60</v>
      </c>
      <c r="E13" s="708"/>
      <c r="F13" s="640"/>
      <c r="G13" s="708"/>
      <c r="H13" s="640"/>
      <c r="I13" s="236">
        <v>1</v>
      </c>
      <c r="J13" s="640"/>
      <c r="K13" s="640"/>
    </row>
    <row r="14" spans="1:11" x14ac:dyDescent="0.2">
      <c r="A14" s="101" t="s">
        <v>914</v>
      </c>
      <c r="B14" s="692"/>
      <c r="C14" s="692"/>
      <c r="D14" s="101">
        <v>60</v>
      </c>
      <c r="E14" s="708"/>
      <c r="F14" s="640"/>
      <c r="G14" s="708"/>
      <c r="H14" s="640"/>
      <c r="I14" s="236">
        <f>I13+1</f>
        <v>2</v>
      </c>
      <c r="J14" s="640"/>
      <c r="K14" s="640"/>
    </row>
    <row r="15" spans="1:11" x14ac:dyDescent="0.2">
      <c r="A15" s="101" t="s">
        <v>914</v>
      </c>
      <c r="B15" s="692"/>
      <c r="C15" s="692"/>
      <c r="D15" s="101">
        <v>60</v>
      </c>
      <c r="E15" s="708"/>
      <c r="F15" s="640"/>
      <c r="G15" s="708"/>
      <c r="H15" s="640"/>
      <c r="I15" s="236">
        <f t="shared" ref="I15:I75" si="0">I14+1</f>
        <v>3</v>
      </c>
      <c r="J15" s="640"/>
      <c r="K15" s="640"/>
    </row>
    <row r="16" spans="1:11" x14ac:dyDescent="0.2">
      <c r="A16" s="101" t="s">
        <v>914</v>
      </c>
      <c r="B16" s="692"/>
      <c r="C16" s="692"/>
      <c r="D16" s="101">
        <v>60</v>
      </c>
      <c r="E16" s="708"/>
      <c r="F16" s="640"/>
      <c r="G16" s="708"/>
      <c r="H16" s="640"/>
      <c r="I16" s="236">
        <f t="shared" si="0"/>
        <v>4</v>
      </c>
      <c r="J16" s="640"/>
      <c r="K16" s="640"/>
    </row>
    <row r="17" spans="1:11" x14ac:dyDescent="0.2">
      <c r="A17" s="101" t="s">
        <v>914</v>
      </c>
      <c r="B17" s="692"/>
      <c r="C17" s="692"/>
      <c r="D17" s="101">
        <v>60</v>
      </c>
      <c r="E17" s="708"/>
      <c r="F17" s="640"/>
      <c r="G17" s="708"/>
      <c r="H17" s="640"/>
      <c r="I17" s="236">
        <f t="shared" si="0"/>
        <v>5</v>
      </c>
      <c r="J17" s="640"/>
      <c r="K17" s="640"/>
    </row>
    <row r="18" spans="1:11" x14ac:dyDescent="0.2">
      <c r="A18" s="101" t="s">
        <v>914</v>
      </c>
      <c r="B18" s="692"/>
      <c r="C18" s="692"/>
      <c r="D18" s="101">
        <v>60</v>
      </c>
      <c r="E18" s="708"/>
      <c r="F18" s="640"/>
      <c r="G18" s="708"/>
      <c r="H18" s="640"/>
      <c r="I18" s="236">
        <f t="shared" si="0"/>
        <v>6</v>
      </c>
      <c r="J18" s="640"/>
      <c r="K18" s="640"/>
    </row>
    <row r="19" spans="1:11" x14ac:dyDescent="0.2">
      <c r="A19" s="101" t="s">
        <v>914</v>
      </c>
      <c r="B19" s="692"/>
      <c r="C19" s="692"/>
      <c r="D19" s="101">
        <v>60</v>
      </c>
      <c r="E19" s="708"/>
      <c r="F19" s="640"/>
      <c r="G19" s="708"/>
      <c r="H19" s="640"/>
      <c r="I19" s="236">
        <f t="shared" si="0"/>
        <v>7</v>
      </c>
      <c r="J19" s="640"/>
      <c r="K19" s="640"/>
    </row>
    <row r="20" spans="1:11" x14ac:dyDescent="0.2">
      <c r="A20" s="101" t="s">
        <v>914</v>
      </c>
      <c r="B20" s="692"/>
      <c r="C20" s="692"/>
      <c r="D20" s="101">
        <v>60</v>
      </c>
      <c r="E20" s="708"/>
      <c r="F20" s="640"/>
      <c r="G20" s="708"/>
      <c r="H20" s="640"/>
      <c r="I20" s="236">
        <f t="shared" si="0"/>
        <v>8</v>
      </c>
      <c r="J20" s="640"/>
      <c r="K20" s="640"/>
    </row>
    <row r="21" spans="1:11" x14ac:dyDescent="0.2">
      <c r="A21" s="101" t="s">
        <v>914</v>
      </c>
      <c r="B21" s="692"/>
      <c r="C21" s="692"/>
      <c r="D21" s="101">
        <v>60</v>
      </c>
      <c r="E21" s="708"/>
      <c r="F21" s="640"/>
      <c r="G21" s="708"/>
      <c r="H21" s="640"/>
      <c r="I21" s="236">
        <f t="shared" si="0"/>
        <v>9</v>
      </c>
      <c r="J21" s="640"/>
      <c r="K21" s="640"/>
    </row>
    <row r="22" spans="1:11" x14ac:dyDescent="0.2">
      <c r="A22" s="101" t="s">
        <v>914</v>
      </c>
      <c r="B22" s="692"/>
      <c r="C22" s="692"/>
      <c r="D22" s="101">
        <v>60</v>
      </c>
      <c r="E22" s="708"/>
      <c r="F22" s="640"/>
      <c r="G22" s="708"/>
      <c r="H22" s="640"/>
      <c r="I22" s="236">
        <f t="shared" si="0"/>
        <v>10</v>
      </c>
      <c r="J22" s="640"/>
      <c r="K22" s="640"/>
    </row>
    <row r="23" spans="1:11" x14ac:dyDescent="0.2">
      <c r="A23" s="101" t="s">
        <v>914</v>
      </c>
      <c r="B23" s="692"/>
      <c r="C23" s="692"/>
      <c r="D23" s="101">
        <v>60</v>
      </c>
      <c r="E23" s="708"/>
      <c r="F23" s="640"/>
      <c r="G23" s="708"/>
      <c r="H23" s="640"/>
      <c r="I23" s="236">
        <f t="shared" si="0"/>
        <v>11</v>
      </c>
      <c r="J23" s="640"/>
      <c r="K23" s="640"/>
    </row>
    <row r="24" spans="1:11" x14ac:dyDescent="0.2">
      <c r="A24" s="101" t="s">
        <v>914</v>
      </c>
      <c r="B24" s="692"/>
      <c r="C24" s="692"/>
      <c r="D24" s="101">
        <v>60</v>
      </c>
      <c r="E24" s="708"/>
      <c r="F24" s="640"/>
      <c r="G24" s="708"/>
      <c r="H24" s="640"/>
      <c r="I24" s="236">
        <f t="shared" si="0"/>
        <v>12</v>
      </c>
      <c r="J24" s="640"/>
      <c r="K24" s="640"/>
    </row>
    <row r="25" spans="1:11" x14ac:dyDescent="0.2">
      <c r="A25" s="101" t="s">
        <v>914</v>
      </c>
      <c r="B25" s="692"/>
      <c r="C25" s="692"/>
      <c r="D25" s="101">
        <v>60</v>
      </c>
      <c r="E25" s="708"/>
      <c r="F25" s="640"/>
      <c r="G25" s="708"/>
      <c r="H25" s="640"/>
      <c r="I25" s="236">
        <f t="shared" si="0"/>
        <v>13</v>
      </c>
      <c r="J25" s="640"/>
      <c r="K25" s="640"/>
    </row>
    <row r="26" spans="1:11" x14ac:dyDescent="0.2">
      <c r="A26" s="101" t="s">
        <v>914</v>
      </c>
      <c r="B26" s="692"/>
      <c r="C26" s="692"/>
      <c r="D26" s="101">
        <v>60</v>
      </c>
      <c r="E26" s="708"/>
      <c r="F26" s="640"/>
      <c r="G26" s="708"/>
      <c r="H26" s="640"/>
      <c r="I26" s="236">
        <f t="shared" si="0"/>
        <v>14</v>
      </c>
      <c r="J26" s="640"/>
      <c r="K26" s="640"/>
    </row>
    <row r="27" spans="1:11" x14ac:dyDescent="0.2">
      <c r="A27" s="101" t="s">
        <v>914</v>
      </c>
      <c r="B27" s="692"/>
      <c r="C27" s="692"/>
      <c r="D27" s="101">
        <v>60</v>
      </c>
      <c r="E27" s="708"/>
      <c r="F27" s="640"/>
      <c r="G27" s="708"/>
      <c r="H27" s="640"/>
      <c r="I27" s="236">
        <f t="shared" si="0"/>
        <v>15</v>
      </c>
      <c r="J27" s="640"/>
      <c r="K27" s="640"/>
    </row>
    <row r="28" spans="1:11" x14ac:dyDescent="0.2">
      <c r="A28" s="101" t="s">
        <v>914</v>
      </c>
      <c r="B28" s="692"/>
      <c r="C28" s="692"/>
      <c r="D28" s="101">
        <v>60</v>
      </c>
      <c r="E28" s="708"/>
      <c r="F28" s="640"/>
      <c r="G28" s="708"/>
      <c r="H28" s="640"/>
      <c r="I28" s="236">
        <f t="shared" si="0"/>
        <v>16</v>
      </c>
      <c r="J28" s="640"/>
      <c r="K28" s="640"/>
    </row>
    <row r="29" spans="1:11" x14ac:dyDescent="0.2">
      <c r="A29" s="101" t="s">
        <v>914</v>
      </c>
      <c r="B29" s="692"/>
      <c r="C29" s="692"/>
      <c r="D29" s="101">
        <v>60</v>
      </c>
      <c r="E29" s="708"/>
      <c r="F29" s="640"/>
      <c r="G29" s="708"/>
      <c r="H29" s="640"/>
      <c r="I29" s="236">
        <f t="shared" si="0"/>
        <v>17</v>
      </c>
      <c r="J29" s="640"/>
      <c r="K29" s="640"/>
    </row>
    <row r="30" spans="1:11" x14ac:dyDescent="0.2">
      <c r="A30" s="101" t="s">
        <v>914</v>
      </c>
      <c r="B30" s="692"/>
      <c r="C30" s="692"/>
      <c r="D30" s="101">
        <v>60</v>
      </c>
      <c r="E30" s="708"/>
      <c r="F30" s="640"/>
      <c r="G30" s="708"/>
      <c r="H30" s="640"/>
      <c r="I30" s="236">
        <f t="shared" si="0"/>
        <v>18</v>
      </c>
      <c r="J30" s="640"/>
      <c r="K30" s="640"/>
    </row>
    <row r="31" spans="1:11" x14ac:dyDescent="0.2">
      <c r="A31" s="101" t="s">
        <v>914</v>
      </c>
      <c r="B31" s="692"/>
      <c r="C31" s="692"/>
      <c r="D31" s="101">
        <v>60</v>
      </c>
      <c r="E31" s="708"/>
      <c r="F31" s="640"/>
      <c r="G31" s="708"/>
      <c r="H31" s="640"/>
      <c r="I31" s="236">
        <f t="shared" si="0"/>
        <v>19</v>
      </c>
      <c r="J31" s="640"/>
      <c r="K31" s="640"/>
    </row>
    <row r="32" spans="1:11" x14ac:dyDescent="0.2">
      <c r="A32" s="101" t="s">
        <v>914</v>
      </c>
      <c r="B32" s="692"/>
      <c r="C32" s="692"/>
      <c r="D32" s="101">
        <v>60</v>
      </c>
      <c r="E32" s="708"/>
      <c r="F32" s="640"/>
      <c r="G32" s="708"/>
      <c r="H32" s="640"/>
      <c r="I32" s="236">
        <f t="shared" si="0"/>
        <v>20</v>
      </c>
      <c r="J32" s="640"/>
      <c r="K32" s="640"/>
    </row>
    <row r="33" spans="1:11" x14ac:dyDescent="0.2">
      <c r="A33" s="101" t="s">
        <v>914</v>
      </c>
      <c r="B33" s="692"/>
      <c r="C33" s="692"/>
      <c r="D33" s="101">
        <v>60</v>
      </c>
      <c r="E33" s="708"/>
      <c r="F33" s="640"/>
      <c r="G33" s="708"/>
      <c r="H33" s="640"/>
      <c r="I33" s="236">
        <f t="shared" si="0"/>
        <v>21</v>
      </c>
      <c r="J33" s="640"/>
      <c r="K33" s="640"/>
    </row>
    <row r="34" spans="1:11" x14ac:dyDescent="0.2">
      <c r="A34" s="101" t="s">
        <v>914</v>
      </c>
      <c r="B34" s="692"/>
      <c r="C34" s="692"/>
      <c r="D34" s="101">
        <v>60</v>
      </c>
      <c r="E34" s="708"/>
      <c r="F34" s="640"/>
      <c r="G34" s="708"/>
      <c r="H34" s="640"/>
      <c r="I34" s="236">
        <f t="shared" si="0"/>
        <v>22</v>
      </c>
      <c r="J34" s="640"/>
      <c r="K34" s="640"/>
    </row>
    <row r="35" spans="1:11" x14ac:dyDescent="0.2">
      <c r="A35" s="101" t="s">
        <v>914</v>
      </c>
      <c r="B35" s="692"/>
      <c r="C35" s="692"/>
      <c r="D35" s="101">
        <v>60</v>
      </c>
      <c r="E35" s="708"/>
      <c r="F35" s="640"/>
      <c r="G35" s="708"/>
      <c r="H35" s="640"/>
      <c r="I35" s="236">
        <f t="shared" si="0"/>
        <v>23</v>
      </c>
      <c r="J35" s="640"/>
      <c r="K35" s="640"/>
    </row>
    <row r="36" spans="1:11" x14ac:dyDescent="0.2">
      <c r="A36" s="101" t="s">
        <v>914</v>
      </c>
      <c r="B36" s="692"/>
      <c r="C36" s="692"/>
      <c r="D36" s="101">
        <v>60</v>
      </c>
      <c r="E36" s="708"/>
      <c r="F36" s="640"/>
      <c r="G36" s="708"/>
      <c r="H36" s="640"/>
      <c r="I36" s="236">
        <f t="shared" si="0"/>
        <v>24</v>
      </c>
      <c r="J36" s="640"/>
      <c r="K36" s="640"/>
    </row>
    <row r="37" spans="1:11" x14ac:dyDescent="0.2">
      <c r="A37" s="101" t="s">
        <v>914</v>
      </c>
      <c r="B37" s="692"/>
      <c r="C37" s="692"/>
      <c r="D37" s="101">
        <v>60</v>
      </c>
      <c r="E37" s="708"/>
      <c r="F37" s="640"/>
      <c r="G37" s="708"/>
      <c r="H37" s="640"/>
      <c r="I37" s="236">
        <f t="shared" si="0"/>
        <v>25</v>
      </c>
      <c r="J37" s="640"/>
      <c r="K37" s="640"/>
    </row>
    <row r="38" spans="1:11" x14ac:dyDescent="0.2">
      <c r="A38" s="101" t="s">
        <v>914</v>
      </c>
      <c r="B38" s="692"/>
      <c r="C38" s="692"/>
      <c r="D38" s="101">
        <v>60</v>
      </c>
      <c r="E38" s="708"/>
      <c r="F38" s="640"/>
      <c r="G38" s="708"/>
      <c r="H38" s="640"/>
      <c r="I38" s="236">
        <f t="shared" si="0"/>
        <v>26</v>
      </c>
      <c r="J38" s="640"/>
      <c r="K38" s="640"/>
    </row>
    <row r="39" spans="1:11" x14ac:dyDescent="0.2">
      <c r="A39" s="101" t="s">
        <v>914</v>
      </c>
      <c r="B39" s="692"/>
      <c r="C39" s="692"/>
      <c r="D39" s="101">
        <v>60</v>
      </c>
      <c r="E39" s="708"/>
      <c r="F39" s="640"/>
      <c r="G39" s="708"/>
      <c r="H39" s="640"/>
      <c r="I39" s="236">
        <f t="shared" si="0"/>
        <v>27</v>
      </c>
      <c r="J39" s="640"/>
      <c r="K39" s="640"/>
    </row>
    <row r="40" spans="1:11" x14ac:dyDescent="0.2">
      <c r="A40" s="101" t="s">
        <v>914</v>
      </c>
      <c r="B40" s="692"/>
      <c r="C40" s="692"/>
      <c r="D40" s="101">
        <v>60</v>
      </c>
      <c r="E40" s="708"/>
      <c r="F40" s="640"/>
      <c r="G40" s="708"/>
      <c r="H40" s="640"/>
      <c r="I40" s="236">
        <f t="shared" si="0"/>
        <v>28</v>
      </c>
      <c r="J40" s="640"/>
      <c r="K40" s="640"/>
    </row>
    <row r="41" spans="1:11" x14ac:dyDescent="0.2">
      <c r="A41" s="101" t="s">
        <v>914</v>
      </c>
      <c r="B41" s="692"/>
      <c r="C41" s="692"/>
      <c r="D41" s="101">
        <v>60</v>
      </c>
      <c r="E41" s="708"/>
      <c r="F41" s="640"/>
      <c r="G41" s="708"/>
      <c r="H41" s="640"/>
      <c r="I41" s="236">
        <f t="shared" si="0"/>
        <v>29</v>
      </c>
      <c r="J41" s="640"/>
      <c r="K41" s="640"/>
    </row>
    <row r="42" spans="1:11" x14ac:dyDescent="0.2">
      <c r="A42" s="101" t="s">
        <v>914</v>
      </c>
      <c r="B42" s="692"/>
      <c r="C42" s="692"/>
      <c r="D42" s="101">
        <v>60</v>
      </c>
      <c r="E42" s="708"/>
      <c r="F42" s="640"/>
      <c r="G42" s="708"/>
      <c r="H42" s="640"/>
      <c r="I42" s="236">
        <f t="shared" si="0"/>
        <v>30</v>
      </c>
      <c r="J42" s="640"/>
      <c r="K42" s="640"/>
    </row>
    <row r="43" spans="1:11" x14ac:dyDescent="0.2">
      <c r="A43" s="101" t="s">
        <v>914</v>
      </c>
      <c r="B43" s="692"/>
      <c r="C43" s="692"/>
      <c r="D43" s="101">
        <v>60</v>
      </c>
      <c r="E43" s="708"/>
      <c r="F43" s="640"/>
      <c r="G43" s="708"/>
      <c r="H43" s="640"/>
      <c r="I43" s="236">
        <f t="shared" si="0"/>
        <v>31</v>
      </c>
      <c r="J43" s="640"/>
      <c r="K43" s="640"/>
    </row>
    <row r="44" spans="1:11" x14ac:dyDescent="0.2">
      <c r="A44" s="101" t="s">
        <v>914</v>
      </c>
      <c r="B44" s="692"/>
      <c r="C44" s="692"/>
      <c r="D44" s="101">
        <v>60</v>
      </c>
      <c r="E44" s="708"/>
      <c r="F44" s="640"/>
      <c r="G44" s="708"/>
      <c r="H44" s="640"/>
      <c r="I44" s="236">
        <f t="shared" si="0"/>
        <v>32</v>
      </c>
      <c r="J44" s="640"/>
      <c r="K44" s="640"/>
    </row>
    <row r="45" spans="1:11" x14ac:dyDescent="0.2">
      <c r="A45" s="101" t="s">
        <v>914</v>
      </c>
      <c r="B45" s="692"/>
      <c r="C45" s="692"/>
      <c r="D45" s="101">
        <v>60</v>
      </c>
      <c r="E45" s="708"/>
      <c r="F45" s="640"/>
      <c r="G45" s="708"/>
      <c r="H45" s="640"/>
      <c r="I45" s="236">
        <f t="shared" si="0"/>
        <v>33</v>
      </c>
      <c r="J45" s="640"/>
      <c r="K45" s="640"/>
    </row>
    <row r="46" spans="1:11" x14ac:dyDescent="0.2">
      <c r="A46" s="101" t="s">
        <v>914</v>
      </c>
      <c r="B46" s="692"/>
      <c r="C46" s="692"/>
      <c r="D46" s="101">
        <v>60</v>
      </c>
      <c r="E46" s="708"/>
      <c r="F46" s="640"/>
      <c r="G46" s="708"/>
      <c r="H46" s="640"/>
      <c r="I46" s="236">
        <f t="shared" si="0"/>
        <v>34</v>
      </c>
      <c r="J46" s="640"/>
      <c r="K46" s="640"/>
    </row>
    <row r="47" spans="1:11" x14ac:dyDescent="0.2">
      <c r="A47" s="101" t="s">
        <v>914</v>
      </c>
      <c r="B47" s="692"/>
      <c r="C47" s="692"/>
      <c r="D47" s="101">
        <v>60</v>
      </c>
      <c r="E47" s="708"/>
      <c r="F47" s="640"/>
      <c r="G47" s="708"/>
      <c r="H47" s="640"/>
      <c r="I47" s="236">
        <f t="shared" si="0"/>
        <v>35</v>
      </c>
      <c r="J47" s="640"/>
      <c r="K47" s="640"/>
    </row>
    <row r="48" spans="1:11" x14ac:dyDescent="0.2">
      <c r="A48" s="101" t="s">
        <v>914</v>
      </c>
      <c r="B48" s="692"/>
      <c r="C48" s="692"/>
      <c r="D48" s="101">
        <v>60</v>
      </c>
      <c r="E48" s="708"/>
      <c r="F48" s="640"/>
      <c r="G48" s="708"/>
      <c r="H48" s="640"/>
      <c r="I48" s="236">
        <f t="shared" si="0"/>
        <v>36</v>
      </c>
      <c r="J48" s="640"/>
      <c r="K48" s="640"/>
    </row>
    <row r="49" spans="1:11" x14ac:dyDescent="0.2">
      <c r="A49" s="101" t="s">
        <v>914</v>
      </c>
      <c r="B49" s="692"/>
      <c r="C49" s="692"/>
      <c r="D49" s="101">
        <v>60</v>
      </c>
      <c r="E49" s="708"/>
      <c r="F49" s="640"/>
      <c r="G49" s="708"/>
      <c r="H49" s="640"/>
      <c r="I49" s="236">
        <f t="shared" si="0"/>
        <v>37</v>
      </c>
      <c r="J49" s="640"/>
      <c r="K49" s="640"/>
    </row>
    <row r="50" spans="1:11" x14ac:dyDescent="0.2">
      <c r="A50" s="101" t="s">
        <v>914</v>
      </c>
      <c r="B50" s="692"/>
      <c r="C50" s="692"/>
      <c r="D50" s="101">
        <v>60</v>
      </c>
      <c r="E50" s="708"/>
      <c r="F50" s="640"/>
      <c r="G50" s="708"/>
      <c r="H50" s="640"/>
      <c r="I50" s="236">
        <f t="shared" si="0"/>
        <v>38</v>
      </c>
      <c r="J50" s="640"/>
      <c r="K50" s="640"/>
    </row>
    <row r="51" spans="1:11" x14ac:dyDescent="0.2">
      <c r="A51" s="101" t="s">
        <v>914</v>
      </c>
      <c r="B51" s="692"/>
      <c r="C51" s="692"/>
      <c r="D51" s="101">
        <v>60</v>
      </c>
      <c r="E51" s="708"/>
      <c r="F51" s="640"/>
      <c r="G51" s="708"/>
      <c r="H51" s="640"/>
      <c r="I51" s="236">
        <f t="shared" si="0"/>
        <v>39</v>
      </c>
      <c r="J51" s="640"/>
      <c r="K51" s="640"/>
    </row>
    <row r="52" spans="1:11" x14ac:dyDescent="0.2">
      <c r="A52" s="101" t="s">
        <v>914</v>
      </c>
      <c r="B52" s="692"/>
      <c r="C52" s="692"/>
      <c r="D52" s="101">
        <v>60</v>
      </c>
      <c r="E52" s="708"/>
      <c r="F52" s="640"/>
      <c r="G52" s="708"/>
      <c r="H52" s="640"/>
      <c r="I52" s="236">
        <f t="shared" si="0"/>
        <v>40</v>
      </c>
      <c r="J52" s="640"/>
      <c r="K52" s="640"/>
    </row>
    <row r="53" spans="1:11" x14ac:dyDescent="0.2">
      <c r="A53" s="101" t="s">
        <v>914</v>
      </c>
      <c r="B53" s="692"/>
      <c r="C53" s="692"/>
      <c r="D53" s="101">
        <v>60</v>
      </c>
      <c r="E53" s="708"/>
      <c r="F53" s="640"/>
      <c r="G53" s="708"/>
      <c r="H53" s="640"/>
      <c r="I53" s="236">
        <f t="shared" si="0"/>
        <v>41</v>
      </c>
      <c r="J53" s="640"/>
      <c r="K53" s="640"/>
    </row>
    <row r="54" spans="1:11" x14ac:dyDescent="0.2">
      <c r="A54" s="101" t="s">
        <v>914</v>
      </c>
      <c r="B54" s="692"/>
      <c r="C54" s="692"/>
      <c r="D54" s="101">
        <v>60</v>
      </c>
      <c r="E54" s="708"/>
      <c r="F54" s="640"/>
      <c r="G54" s="708"/>
      <c r="H54" s="640"/>
      <c r="I54" s="236">
        <f t="shared" si="0"/>
        <v>42</v>
      </c>
      <c r="J54" s="640"/>
      <c r="K54" s="640"/>
    </row>
    <row r="55" spans="1:11" x14ac:dyDescent="0.2">
      <c r="A55" s="101" t="s">
        <v>914</v>
      </c>
      <c r="B55" s="692"/>
      <c r="C55" s="692"/>
      <c r="D55" s="101">
        <v>60</v>
      </c>
      <c r="E55" s="708"/>
      <c r="F55" s="640"/>
      <c r="G55" s="708"/>
      <c r="H55" s="640"/>
      <c r="I55" s="236">
        <f t="shared" si="0"/>
        <v>43</v>
      </c>
      <c r="J55" s="640"/>
      <c r="K55" s="640"/>
    </row>
    <row r="56" spans="1:11" x14ac:dyDescent="0.2">
      <c r="A56" s="101" t="s">
        <v>914</v>
      </c>
      <c r="B56" s="692"/>
      <c r="C56" s="692"/>
      <c r="D56" s="101">
        <v>60</v>
      </c>
      <c r="E56" s="708"/>
      <c r="F56" s="640"/>
      <c r="G56" s="708"/>
      <c r="H56" s="640"/>
      <c r="I56" s="236">
        <f t="shared" si="0"/>
        <v>44</v>
      </c>
      <c r="J56" s="640"/>
      <c r="K56" s="640"/>
    </row>
    <row r="57" spans="1:11" x14ac:dyDescent="0.2">
      <c r="A57" s="101" t="s">
        <v>914</v>
      </c>
      <c r="B57" s="692"/>
      <c r="C57" s="692"/>
      <c r="D57" s="101">
        <v>60</v>
      </c>
      <c r="E57" s="708"/>
      <c r="F57" s="640"/>
      <c r="G57" s="708"/>
      <c r="H57" s="640"/>
      <c r="I57" s="236">
        <f t="shared" si="0"/>
        <v>45</v>
      </c>
      <c r="J57" s="640"/>
      <c r="K57" s="640"/>
    </row>
    <row r="58" spans="1:11" x14ac:dyDescent="0.2">
      <c r="A58" s="101" t="s">
        <v>914</v>
      </c>
      <c r="B58" s="692"/>
      <c r="C58" s="692"/>
      <c r="D58" s="101">
        <v>60</v>
      </c>
      <c r="E58" s="708"/>
      <c r="F58" s="640"/>
      <c r="G58" s="708"/>
      <c r="H58" s="640"/>
      <c r="I58" s="236">
        <f t="shared" si="0"/>
        <v>46</v>
      </c>
      <c r="J58" s="640"/>
      <c r="K58" s="640"/>
    </row>
    <row r="59" spans="1:11" x14ac:dyDescent="0.2">
      <c r="A59" s="101" t="s">
        <v>914</v>
      </c>
      <c r="B59" s="692"/>
      <c r="C59" s="692"/>
      <c r="D59" s="101">
        <v>60</v>
      </c>
      <c r="E59" s="708"/>
      <c r="F59" s="640"/>
      <c r="G59" s="708"/>
      <c r="H59" s="640"/>
      <c r="I59" s="236">
        <f t="shared" si="0"/>
        <v>47</v>
      </c>
      <c r="J59" s="640"/>
      <c r="K59" s="640"/>
    </row>
    <row r="60" spans="1:11" x14ac:dyDescent="0.2">
      <c r="A60" s="101" t="s">
        <v>914</v>
      </c>
      <c r="B60" s="692"/>
      <c r="C60" s="692"/>
      <c r="D60" s="101">
        <v>60</v>
      </c>
      <c r="E60" s="708"/>
      <c r="F60" s="640"/>
      <c r="G60" s="708"/>
      <c r="H60" s="640"/>
      <c r="I60" s="236">
        <f t="shared" si="0"/>
        <v>48</v>
      </c>
      <c r="J60" s="640"/>
      <c r="K60" s="640"/>
    </row>
    <row r="61" spans="1:11" x14ac:dyDescent="0.2">
      <c r="A61" s="101" t="s">
        <v>914</v>
      </c>
      <c r="B61" s="692"/>
      <c r="C61" s="692"/>
      <c r="D61" s="101">
        <v>60</v>
      </c>
      <c r="E61" s="708"/>
      <c r="F61" s="640"/>
      <c r="G61" s="708"/>
      <c r="H61" s="640"/>
      <c r="I61" s="236">
        <f t="shared" si="0"/>
        <v>49</v>
      </c>
      <c r="J61" s="640"/>
      <c r="K61" s="640"/>
    </row>
    <row r="62" spans="1:11" x14ac:dyDescent="0.2">
      <c r="A62" s="101" t="s">
        <v>914</v>
      </c>
      <c r="B62" s="692"/>
      <c r="C62" s="692"/>
      <c r="D62" s="101">
        <v>60</v>
      </c>
      <c r="E62" s="708"/>
      <c r="F62" s="640"/>
      <c r="G62" s="708"/>
      <c r="H62" s="640"/>
      <c r="I62" s="236">
        <f t="shared" si="0"/>
        <v>50</v>
      </c>
      <c r="J62" s="640"/>
      <c r="K62" s="640"/>
    </row>
    <row r="63" spans="1:11" x14ac:dyDescent="0.2">
      <c r="A63" s="101" t="s">
        <v>914</v>
      </c>
      <c r="B63" s="692"/>
      <c r="C63" s="692"/>
      <c r="D63" s="101">
        <v>60</v>
      </c>
      <c r="E63" s="708"/>
      <c r="F63" s="640"/>
      <c r="G63" s="708"/>
      <c r="H63" s="640"/>
      <c r="I63" s="236">
        <f t="shared" si="0"/>
        <v>51</v>
      </c>
      <c r="J63" s="640"/>
      <c r="K63" s="640"/>
    </row>
    <row r="64" spans="1:11" x14ac:dyDescent="0.2">
      <c r="A64" s="101" t="s">
        <v>914</v>
      </c>
      <c r="B64" s="692"/>
      <c r="C64" s="692"/>
      <c r="D64" s="101">
        <v>60</v>
      </c>
      <c r="E64" s="708"/>
      <c r="F64" s="640"/>
      <c r="G64" s="708"/>
      <c r="H64" s="640"/>
      <c r="I64" s="236">
        <f t="shared" si="0"/>
        <v>52</v>
      </c>
      <c r="J64" s="640"/>
      <c r="K64" s="640"/>
    </row>
    <row r="65" spans="1:11" x14ac:dyDescent="0.2">
      <c r="A65" s="101" t="s">
        <v>914</v>
      </c>
      <c r="B65" s="692"/>
      <c r="C65" s="692"/>
      <c r="D65" s="101">
        <v>60</v>
      </c>
      <c r="E65" s="708"/>
      <c r="F65" s="640"/>
      <c r="G65" s="708"/>
      <c r="H65" s="640"/>
      <c r="I65" s="236">
        <f t="shared" si="0"/>
        <v>53</v>
      </c>
      <c r="J65" s="640"/>
      <c r="K65" s="640"/>
    </row>
    <row r="66" spans="1:11" x14ac:dyDescent="0.2">
      <c r="A66" s="101" t="s">
        <v>914</v>
      </c>
      <c r="B66" s="692"/>
      <c r="C66" s="692"/>
      <c r="D66" s="101">
        <v>60</v>
      </c>
      <c r="E66" s="708"/>
      <c r="F66" s="640"/>
      <c r="G66" s="708"/>
      <c r="H66" s="640"/>
      <c r="I66" s="236">
        <f t="shared" si="0"/>
        <v>54</v>
      </c>
      <c r="J66" s="640"/>
      <c r="K66" s="640"/>
    </row>
    <row r="67" spans="1:11" x14ac:dyDescent="0.2">
      <c r="A67" s="101" t="s">
        <v>914</v>
      </c>
      <c r="B67" s="692"/>
      <c r="C67" s="692"/>
      <c r="D67" s="101">
        <v>60</v>
      </c>
      <c r="E67" s="708"/>
      <c r="F67" s="640"/>
      <c r="G67" s="708"/>
      <c r="H67" s="640"/>
      <c r="I67" s="236">
        <f t="shared" si="0"/>
        <v>55</v>
      </c>
      <c r="J67" s="640"/>
      <c r="K67" s="640"/>
    </row>
    <row r="68" spans="1:11" x14ac:dyDescent="0.2">
      <c r="A68" s="101" t="s">
        <v>914</v>
      </c>
      <c r="B68" s="692"/>
      <c r="C68" s="692"/>
      <c r="D68" s="101">
        <v>60</v>
      </c>
      <c r="E68" s="708"/>
      <c r="F68" s="640"/>
      <c r="G68" s="708"/>
      <c r="H68" s="640"/>
      <c r="I68" s="236">
        <f t="shared" si="0"/>
        <v>56</v>
      </c>
      <c r="J68" s="640"/>
      <c r="K68" s="640"/>
    </row>
    <row r="69" spans="1:11" x14ac:dyDescent="0.2">
      <c r="A69" s="101" t="s">
        <v>914</v>
      </c>
      <c r="B69" s="692"/>
      <c r="C69" s="692"/>
      <c r="D69" s="101">
        <v>60</v>
      </c>
      <c r="E69" s="708"/>
      <c r="F69" s="640"/>
      <c r="G69" s="708"/>
      <c r="H69" s="640"/>
      <c r="I69" s="236">
        <f t="shared" si="0"/>
        <v>57</v>
      </c>
      <c r="J69" s="640"/>
      <c r="K69" s="640"/>
    </row>
    <row r="70" spans="1:11" x14ac:dyDescent="0.2">
      <c r="A70" s="101" t="s">
        <v>914</v>
      </c>
      <c r="B70" s="692"/>
      <c r="C70" s="692"/>
      <c r="D70" s="101">
        <v>60</v>
      </c>
      <c r="E70" s="708"/>
      <c r="F70" s="640"/>
      <c r="G70" s="708"/>
      <c r="H70" s="640"/>
      <c r="I70" s="236">
        <f t="shared" si="0"/>
        <v>58</v>
      </c>
      <c r="J70" s="640"/>
      <c r="K70" s="640"/>
    </row>
    <row r="71" spans="1:11" x14ac:dyDescent="0.2">
      <c r="A71" s="101" t="s">
        <v>914</v>
      </c>
      <c r="B71" s="692"/>
      <c r="C71" s="692"/>
      <c r="D71" s="101">
        <v>60</v>
      </c>
      <c r="E71" s="708"/>
      <c r="F71" s="640"/>
      <c r="G71" s="708"/>
      <c r="H71" s="640"/>
      <c r="I71" s="236">
        <f t="shared" si="0"/>
        <v>59</v>
      </c>
      <c r="J71" s="640"/>
      <c r="K71" s="640"/>
    </row>
    <row r="72" spans="1:11" x14ac:dyDescent="0.2">
      <c r="A72" s="101" t="s">
        <v>914</v>
      </c>
      <c r="B72" s="692"/>
      <c r="C72" s="692"/>
      <c r="D72" s="101">
        <v>60</v>
      </c>
      <c r="E72" s="708"/>
      <c r="F72" s="640"/>
      <c r="G72" s="708"/>
      <c r="H72" s="640"/>
      <c r="I72" s="236">
        <f t="shared" si="0"/>
        <v>60</v>
      </c>
      <c r="J72" s="640"/>
      <c r="K72" s="640"/>
    </row>
    <row r="73" spans="1:11" x14ac:dyDescent="0.2">
      <c r="A73" s="101" t="s">
        <v>914</v>
      </c>
      <c r="B73" s="692"/>
      <c r="C73" s="692"/>
      <c r="D73" s="101">
        <v>60</v>
      </c>
      <c r="E73" s="708"/>
      <c r="F73" s="640"/>
      <c r="G73" s="708"/>
      <c r="H73" s="640"/>
      <c r="I73" s="236">
        <f t="shared" si="0"/>
        <v>61</v>
      </c>
      <c r="J73" s="640"/>
      <c r="K73" s="640"/>
    </row>
    <row r="74" spans="1:11" x14ac:dyDescent="0.2">
      <c r="A74" s="101" t="s">
        <v>914</v>
      </c>
      <c r="B74" s="692"/>
      <c r="C74" s="692"/>
      <c r="D74" s="101">
        <v>60</v>
      </c>
      <c r="E74" s="708"/>
      <c r="F74" s="640"/>
      <c r="G74" s="708"/>
      <c r="H74" s="640"/>
      <c r="I74" s="236">
        <f t="shared" si="0"/>
        <v>62</v>
      </c>
      <c r="J74" s="640"/>
      <c r="K74" s="640"/>
    </row>
    <row r="75" spans="1:11" x14ac:dyDescent="0.2">
      <c r="A75" s="101" t="s">
        <v>914</v>
      </c>
      <c r="B75" s="692"/>
      <c r="C75" s="692"/>
      <c r="D75" s="101">
        <v>60</v>
      </c>
      <c r="E75" s="708"/>
      <c r="F75" s="640"/>
      <c r="G75" s="708"/>
      <c r="H75" s="640"/>
      <c r="I75" s="236">
        <f t="shared" si="0"/>
        <v>63</v>
      </c>
      <c r="J75" s="640"/>
      <c r="K75" s="640"/>
    </row>
    <row r="76" spans="1:11" ht="18.75" x14ac:dyDescent="0.3">
      <c r="F76" s="693">
        <f>SUM(F13:F75)</f>
        <v>0</v>
      </c>
      <c r="G76" s="158"/>
      <c r="H76" s="693">
        <f>SUM(H13:H75)</f>
        <v>0</v>
      </c>
      <c r="I76" s="151"/>
      <c r="J76" s="693">
        <f>SUM(J13:J75)</f>
        <v>0</v>
      </c>
      <c r="K76" s="693">
        <f>SUM(K13:K75)</f>
        <v>0</v>
      </c>
    </row>
    <row r="77" spans="1:11" x14ac:dyDescent="0.2">
      <c r="I77" s="87"/>
    </row>
  </sheetData>
  <sheetProtection password="D13B" sheet="1" objects="1" scenarios="1" selectLockedCells="1"/>
  <mergeCells count="4">
    <mergeCell ref="H6:I6"/>
    <mergeCell ref="H7:I7"/>
    <mergeCell ref="H8:I8"/>
    <mergeCell ref="E10:H10"/>
  </mergeCells>
  <phoneticPr fontId="2" type="noConversion"/>
  <pageMargins left="0.25" right="0.25" top="0.37" bottom="0.47" header="0.17" footer="0.17"/>
  <pageSetup scale="75" orientation="portrait" r:id="rId1"/>
  <headerFooter alignWithMargins="0">
    <oddHeader>&amp;R&amp;"Times New Roman,Bold"&amp;11Page 19.&amp;P</oddHeader>
    <oddFooter>&amp;L&amp;8&amp;Z&amp;F, &amp;A&amp;R&amp;8&amp;D,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rgb="FFFF0000"/>
  </sheetPr>
  <dimension ref="A1:B24"/>
  <sheetViews>
    <sheetView zoomScaleNormal="100" workbookViewId="0">
      <selection activeCell="B37" sqref="B37"/>
    </sheetView>
  </sheetViews>
  <sheetFormatPr defaultColWidth="118.85546875" defaultRowHeight="12.75" x14ac:dyDescent="0.2"/>
  <cols>
    <col min="1" max="1" width="69" customWidth="1"/>
    <col min="2" max="2" width="99.42578125" customWidth="1"/>
  </cols>
  <sheetData>
    <row r="1" spans="1:2" ht="16.5" thickBot="1" x14ac:dyDescent="0.25">
      <c r="A1" s="524" t="s">
        <v>1161</v>
      </c>
    </row>
    <row r="2" spans="1:2" ht="30.75" thickBot="1" x14ac:dyDescent="0.25">
      <c r="A2" s="518" t="s">
        <v>1127</v>
      </c>
      <c r="B2" s="519" t="s">
        <v>1128</v>
      </c>
    </row>
    <row r="3" spans="1:2" ht="15" thickBot="1" x14ac:dyDescent="0.25">
      <c r="A3" s="520" t="s">
        <v>1129</v>
      </c>
      <c r="B3" s="521" t="s">
        <v>1130</v>
      </c>
    </row>
    <row r="4" spans="1:2" ht="15" thickBot="1" x14ac:dyDescent="0.25">
      <c r="A4" s="520" t="s">
        <v>1131</v>
      </c>
      <c r="B4" s="521" t="s">
        <v>1132</v>
      </c>
    </row>
    <row r="5" spans="1:2" ht="15" thickBot="1" x14ac:dyDescent="0.25">
      <c r="A5" s="520" t="s">
        <v>1131</v>
      </c>
      <c r="B5" s="521" t="s">
        <v>1133</v>
      </c>
    </row>
    <row r="6" spans="1:2" ht="15" thickBot="1" x14ac:dyDescent="0.25">
      <c r="A6" s="520" t="s">
        <v>1131</v>
      </c>
      <c r="B6" s="521" t="s">
        <v>1134</v>
      </c>
    </row>
    <row r="7" spans="1:2" ht="15" thickBot="1" x14ac:dyDescent="0.25">
      <c r="A7" s="520" t="s">
        <v>1131</v>
      </c>
      <c r="B7" s="521" t="s">
        <v>1135</v>
      </c>
    </row>
    <row r="8" spans="1:2" ht="15" thickBot="1" x14ac:dyDescent="0.25">
      <c r="A8" s="520" t="s">
        <v>1136</v>
      </c>
      <c r="B8" s="521" t="s">
        <v>1137</v>
      </c>
    </row>
    <row r="9" spans="1:2" ht="15" thickBot="1" x14ac:dyDescent="0.25">
      <c r="A9" s="520" t="s">
        <v>1136</v>
      </c>
      <c r="B9" s="521" t="s">
        <v>1138</v>
      </c>
    </row>
    <row r="10" spans="1:2" ht="15" thickBot="1" x14ac:dyDescent="0.25">
      <c r="A10" s="520" t="s">
        <v>1139</v>
      </c>
      <c r="B10" s="521" t="s">
        <v>1140</v>
      </c>
    </row>
    <row r="11" spans="1:2" ht="15" thickBot="1" x14ac:dyDescent="0.25">
      <c r="A11" s="522" t="s">
        <v>1139</v>
      </c>
      <c r="B11" s="523" t="s">
        <v>1141</v>
      </c>
    </row>
    <row r="12" spans="1:2" ht="15" thickBot="1" x14ac:dyDescent="0.25">
      <c r="A12" s="522" t="s">
        <v>1142</v>
      </c>
      <c r="B12" s="523" t="s">
        <v>1143</v>
      </c>
    </row>
    <row r="13" spans="1:2" ht="15" thickBot="1" x14ac:dyDescent="0.25">
      <c r="A13" s="522" t="s">
        <v>1142</v>
      </c>
      <c r="B13" s="523" t="s">
        <v>1144</v>
      </c>
    </row>
    <row r="14" spans="1:2" ht="15" thickBot="1" x14ac:dyDescent="0.25">
      <c r="A14" s="522" t="s">
        <v>1142</v>
      </c>
      <c r="B14" s="523" t="s">
        <v>1145</v>
      </c>
    </row>
    <row r="15" spans="1:2" ht="15" thickBot="1" x14ac:dyDescent="0.25">
      <c r="A15" s="522" t="s">
        <v>1142</v>
      </c>
      <c r="B15" s="523" t="s">
        <v>1146</v>
      </c>
    </row>
    <row r="16" spans="1:2" ht="15" thickBot="1" x14ac:dyDescent="0.25">
      <c r="A16" s="522" t="s">
        <v>1147</v>
      </c>
      <c r="B16" s="523" t="s">
        <v>1148</v>
      </c>
    </row>
    <row r="17" spans="1:2" ht="15" thickBot="1" x14ac:dyDescent="0.25">
      <c r="A17" s="522" t="s">
        <v>1147</v>
      </c>
      <c r="B17" s="523" t="s">
        <v>1141</v>
      </c>
    </row>
    <row r="18" spans="1:2" ht="15" thickBot="1" x14ac:dyDescent="0.25">
      <c r="A18" s="522" t="s">
        <v>1149</v>
      </c>
      <c r="B18" s="523" t="s">
        <v>1150</v>
      </c>
    </row>
    <row r="19" spans="1:2" ht="15" thickBot="1" x14ac:dyDescent="0.25">
      <c r="A19" s="522" t="s">
        <v>1149</v>
      </c>
      <c r="B19" s="523" t="s">
        <v>1151</v>
      </c>
    </row>
    <row r="20" spans="1:2" ht="15" thickBot="1" x14ac:dyDescent="0.25">
      <c r="A20" s="520" t="s">
        <v>1152</v>
      </c>
      <c r="B20" s="521" t="s">
        <v>1153</v>
      </c>
    </row>
    <row r="21" spans="1:2" ht="15" thickBot="1" x14ac:dyDescent="0.25">
      <c r="A21" s="520" t="s">
        <v>1154</v>
      </c>
      <c r="B21" s="521" t="s">
        <v>1155</v>
      </c>
    </row>
    <row r="22" spans="1:2" ht="15" thickBot="1" x14ac:dyDescent="0.25">
      <c r="A22" s="520" t="s">
        <v>1156</v>
      </c>
      <c r="B22" s="521" t="s">
        <v>1157</v>
      </c>
    </row>
    <row r="23" spans="1:2" ht="15" thickBot="1" x14ac:dyDescent="0.25">
      <c r="A23" s="520" t="s">
        <v>1156</v>
      </c>
      <c r="B23" s="521" t="s">
        <v>1158</v>
      </c>
    </row>
    <row r="24" spans="1:2" ht="15" thickBot="1" x14ac:dyDescent="0.25">
      <c r="A24" s="520" t="s">
        <v>1159</v>
      </c>
      <c r="B24" s="521" t="s">
        <v>1160</v>
      </c>
    </row>
  </sheetData>
  <sheetProtection password="D13B" sheet="1" objects="1" scenarios="1"/>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7" tint="0.39997558519241921"/>
  </sheetPr>
  <dimension ref="A1:K36"/>
  <sheetViews>
    <sheetView topLeftCell="A4" zoomScaleNormal="100" zoomScaleSheetLayoutView="100" workbookViewId="0">
      <selection activeCell="J13" sqref="J13:K36"/>
    </sheetView>
  </sheetViews>
  <sheetFormatPr defaultRowHeight="12.75" x14ac:dyDescent="0.2"/>
  <cols>
    <col min="1" max="1" width="8" style="70" customWidth="1"/>
    <col min="2" max="2" width="14.5703125" style="70" customWidth="1"/>
    <col min="3" max="3" width="14.28515625" style="70" customWidth="1"/>
    <col min="4" max="4" width="7.5703125" style="70" customWidth="1"/>
    <col min="5" max="5" width="13.140625" style="70" customWidth="1"/>
    <col min="6" max="6" width="14.42578125" style="70" customWidth="1"/>
    <col min="7" max="7" width="12.7109375" style="70" customWidth="1"/>
    <col min="8" max="8" width="14.140625" style="70" customWidth="1"/>
    <col min="9" max="9" width="5.7109375" style="70" customWidth="1"/>
    <col min="10" max="10" width="13.85546875" style="70" customWidth="1"/>
    <col min="11" max="11" width="13.5703125" style="70" customWidth="1"/>
    <col min="12" max="16384" width="9.140625" style="70"/>
  </cols>
  <sheetData>
    <row r="1" spans="1:11" ht="18.75" x14ac:dyDescent="0.3">
      <c r="A1" s="50" t="s">
        <v>1036</v>
      </c>
      <c r="B1" s="151"/>
      <c r="C1" s="151"/>
      <c r="D1" s="151"/>
      <c r="E1" s="151"/>
      <c r="F1" s="151"/>
      <c r="G1" s="151"/>
      <c r="H1" s="151"/>
      <c r="I1" s="83" t="s">
        <v>356</v>
      </c>
    </row>
    <row r="2" spans="1:11" ht="18.75" x14ac:dyDescent="0.3">
      <c r="A2" s="50" t="s">
        <v>805</v>
      </c>
      <c r="B2" s="151"/>
      <c r="C2" s="151"/>
      <c r="D2" s="151"/>
      <c r="E2" s="151"/>
      <c r="F2" s="151"/>
      <c r="G2" s="151"/>
      <c r="H2" s="151"/>
      <c r="I2" s="96"/>
    </row>
    <row r="3" spans="1:11" ht="18.75" x14ac:dyDescent="0.3">
      <c r="A3" s="50" t="s">
        <v>301</v>
      </c>
      <c r="B3" s="151"/>
      <c r="C3" s="151"/>
      <c r="D3" s="151"/>
      <c r="E3" s="151"/>
      <c r="F3" s="151"/>
      <c r="G3" s="151"/>
      <c r="H3" s="151"/>
      <c r="I3" s="96"/>
    </row>
    <row r="4" spans="1:11" ht="18.75" x14ac:dyDescent="0.3">
      <c r="A4" s="50" t="s">
        <v>988</v>
      </c>
      <c r="B4" s="151"/>
      <c r="C4" s="151"/>
      <c r="D4" s="151"/>
      <c r="E4" s="151"/>
      <c r="F4" s="151"/>
      <c r="G4" s="151"/>
      <c r="H4" s="151"/>
      <c r="I4" s="96"/>
    </row>
    <row r="5" spans="1:11" ht="6" customHeight="1" x14ac:dyDescent="0.3">
      <c r="A5" s="50"/>
      <c r="B5" s="151"/>
      <c r="C5" s="151"/>
      <c r="D5" s="151"/>
      <c r="E5" s="151"/>
      <c r="F5" s="151"/>
      <c r="G5" s="151"/>
      <c r="H5" s="151"/>
      <c r="I5" s="96"/>
    </row>
    <row r="6" spans="1:11" ht="30" customHeight="1" thickBot="1" x14ac:dyDescent="0.35">
      <c r="A6" s="96"/>
      <c r="B6" s="96"/>
      <c r="C6" s="96"/>
      <c r="D6" s="96"/>
      <c r="E6" s="96"/>
      <c r="F6" s="151"/>
      <c r="G6" s="98" t="s">
        <v>221</v>
      </c>
      <c r="H6" s="794">
        <f>'1 Provider Data'!$B$5</f>
        <v>0</v>
      </c>
      <c r="I6" s="794"/>
    </row>
    <row r="7" spans="1:11" ht="18.75" x14ac:dyDescent="0.3">
      <c r="A7" s="921" t="str">
        <f>'5  Position Codes &amp;Titles'!B66</f>
        <v>Speech therapy assistants working under the direction of licensed speech pathologists,</v>
      </c>
      <c r="B7" s="922"/>
      <c r="C7" s="922"/>
      <c r="D7" s="922"/>
      <c r="E7" s="923"/>
      <c r="F7" s="151"/>
      <c r="G7" s="98" t="s">
        <v>1034</v>
      </c>
      <c r="H7" s="887">
        <f>+'1 Provider Data'!$B$12</f>
        <v>0</v>
      </c>
      <c r="I7" s="887"/>
    </row>
    <row r="8" spans="1:11" ht="19.5" thickBot="1" x14ac:dyDescent="0.35">
      <c r="A8" s="924"/>
      <c r="B8" s="925"/>
      <c r="C8" s="925"/>
      <c r="D8" s="925"/>
      <c r="E8" s="926"/>
      <c r="F8" s="151"/>
      <c r="G8" s="98" t="s">
        <v>222</v>
      </c>
      <c r="H8" s="798">
        <f>'1 Provider Data'!$B$7</f>
        <v>41455</v>
      </c>
      <c r="I8" s="798"/>
    </row>
    <row r="9" spans="1:11" ht="13.5" thickBot="1" x14ac:dyDescent="0.25">
      <c r="A9" s="96"/>
      <c r="B9" s="96"/>
      <c r="C9" s="96"/>
      <c r="D9" s="96"/>
      <c r="E9" s="96"/>
      <c r="F9" s="152"/>
      <c r="G9" s="152"/>
      <c r="H9" s="153"/>
      <c r="I9" s="96"/>
    </row>
    <row r="10" spans="1:11" ht="31.5" customHeight="1" thickBot="1" x14ac:dyDescent="0.25">
      <c r="A10" s="96"/>
      <c r="B10" s="96"/>
      <c r="C10" s="96"/>
      <c r="D10" s="96"/>
      <c r="E10" s="918" t="s">
        <v>12</v>
      </c>
      <c r="F10" s="919"/>
      <c r="G10" s="919"/>
      <c r="H10" s="920"/>
      <c r="I10" s="96"/>
    </row>
    <row r="11" spans="1:11" ht="13.5" thickBot="1" x14ac:dyDescent="0.25">
      <c r="A11" s="145" t="s">
        <v>845</v>
      </c>
      <c r="B11" s="145" t="s">
        <v>846</v>
      </c>
      <c r="C11" s="145" t="s">
        <v>847</v>
      </c>
      <c r="D11" s="145" t="s">
        <v>848</v>
      </c>
      <c r="E11" s="238" t="s">
        <v>849</v>
      </c>
      <c r="F11" s="238" t="s">
        <v>844</v>
      </c>
      <c r="G11" s="238" t="s">
        <v>843</v>
      </c>
      <c r="H11" s="238" t="s">
        <v>850</v>
      </c>
      <c r="J11" s="238" t="s">
        <v>851</v>
      </c>
      <c r="K11" s="238" t="s">
        <v>123</v>
      </c>
    </row>
    <row r="12" spans="1:11" ht="93.75" x14ac:dyDescent="0.2">
      <c r="A12" s="347" t="s">
        <v>244</v>
      </c>
      <c r="B12" s="155" t="s">
        <v>997</v>
      </c>
      <c r="C12" s="156" t="s">
        <v>998</v>
      </c>
      <c r="D12" s="156" t="s">
        <v>36</v>
      </c>
      <c r="E12" s="156" t="s">
        <v>242</v>
      </c>
      <c r="F12" s="99" t="s">
        <v>442</v>
      </c>
      <c r="G12" s="156" t="s">
        <v>243</v>
      </c>
      <c r="H12" s="99" t="s">
        <v>300</v>
      </c>
      <c r="I12" s="160" t="s">
        <v>31</v>
      </c>
      <c r="J12" s="99" t="s">
        <v>880</v>
      </c>
      <c r="K12" s="99" t="s">
        <v>881</v>
      </c>
    </row>
    <row r="13" spans="1:11" x14ac:dyDescent="0.2">
      <c r="A13" s="101" t="s">
        <v>914</v>
      </c>
      <c r="B13" s="692"/>
      <c r="C13" s="692"/>
      <c r="D13" s="101">
        <v>61</v>
      </c>
      <c r="E13" s="708"/>
      <c r="F13" s="640"/>
      <c r="G13" s="708"/>
      <c r="H13" s="640"/>
      <c r="I13" s="236">
        <v>1</v>
      </c>
      <c r="J13" s="640"/>
      <c r="K13" s="640"/>
    </row>
    <row r="14" spans="1:11" x14ac:dyDescent="0.2">
      <c r="A14" s="101" t="s">
        <v>914</v>
      </c>
      <c r="B14" s="692"/>
      <c r="C14" s="692"/>
      <c r="D14" s="101">
        <v>61</v>
      </c>
      <c r="E14" s="708"/>
      <c r="F14" s="640"/>
      <c r="G14" s="708"/>
      <c r="H14" s="640"/>
      <c r="I14" s="236">
        <f>I13+1</f>
        <v>2</v>
      </c>
      <c r="J14" s="640"/>
      <c r="K14" s="640"/>
    </row>
    <row r="15" spans="1:11" x14ac:dyDescent="0.2">
      <c r="A15" s="101" t="s">
        <v>914</v>
      </c>
      <c r="B15" s="692"/>
      <c r="C15" s="692"/>
      <c r="D15" s="101">
        <v>61</v>
      </c>
      <c r="E15" s="708"/>
      <c r="F15" s="640"/>
      <c r="G15" s="708"/>
      <c r="H15" s="640"/>
      <c r="I15" s="236">
        <f t="shared" ref="I15:I35" si="0">I14+1</f>
        <v>3</v>
      </c>
      <c r="J15" s="640"/>
      <c r="K15" s="640"/>
    </row>
    <row r="16" spans="1:11" x14ac:dyDescent="0.2">
      <c r="A16" s="101" t="s">
        <v>914</v>
      </c>
      <c r="B16" s="692"/>
      <c r="C16" s="692"/>
      <c r="D16" s="101">
        <v>61</v>
      </c>
      <c r="E16" s="708"/>
      <c r="F16" s="640"/>
      <c r="G16" s="708"/>
      <c r="H16" s="640"/>
      <c r="I16" s="236">
        <f t="shared" si="0"/>
        <v>4</v>
      </c>
      <c r="J16" s="640"/>
      <c r="K16" s="640"/>
    </row>
    <row r="17" spans="1:11" x14ac:dyDescent="0.2">
      <c r="A17" s="101" t="s">
        <v>914</v>
      </c>
      <c r="B17" s="692"/>
      <c r="C17" s="692"/>
      <c r="D17" s="101">
        <v>61</v>
      </c>
      <c r="E17" s="708"/>
      <c r="F17" s="640"/>
      <c r="G17" s="708"/>
      <c r="H17" s="640"/>
      <c r="I17" s="236">
        <f t="shared" si="0"/>
        <v>5</v>
      </c>
      <c r="J17" s="640"/>
      <c r="K17" s="640"/>
    </row>
    <row r="18" spans="1:11" x14ac:dyDescent="0.2">
      <c r="A18" s="101" t="s">
        <v>914</v>
      </c>
      <c r="B18" s="692"/>
      <c r="C18" s="692"/>
      <c r="D18" s="101">
        <v>61</v>
      </c>
      <c r="E18" s="708"/>
      <c r="F18" s="640"/>
      <c r="G18" s="708"/>
      <c r="H18" s="640"/>
      <c r="I18" s="236">
        <f t="shared" si="0"/>
        <v>6</v>
      </c>
      <c r="J18" s="640"/>
      <c r="K18" s="640"/>
    </row>
    <row r="19" spans="1:11" x14ac:dyDescent="0.2">
      <c r="A19" s="101" t="s">
        <v>914</v>
      </c>
      <c r="B19" s="692"/>
      <c r="C19" s="692"/>
      <c r="D19" s="101">
        <v>61</v>
      </c>
      <c r="E19" s="708"/>
      <c r="F19" s="640"/>
      <c r="G19" s="708"/>
      <c r="H19" s="640"/>
      <c r="I19" s="236">
        <f t="shared" si="0"/>
        <v>7</v>
      </c>
      <c r="J19" s="640"/>
      <c r="K19" s="640"/>
    </row>
    <row r="20" spans="1:11" x14ac:dyDescent="0.2">
      <c r="A20" s="101" t="s">
        <v>914</v>
      </c>
      <c r="B20" s="692"/>
      <c r="C20" s="692"/>
      <c r="D20" s="101">
        <v>61</v>
      </c>
      <c r="E20" s="708"/>
      <c r="F20" s="640"/>
      <c r="G20" s="708"/>
      <c r="H20" s="640"/>
      <c r="I20" s="236">
        <f t="shared" si="0"/>
        <v>8</v>
      </c>
      <c r="J20" s="640"/>
      <c r="K20" s="640"/>
    </row>
    <row r="21" spans="1:11" x14ac:dyDescent="0.2">
      <c r="A21" s="101" t="s">
        <v>914</v>
      </c>
      <c r="B21" s="692"/>
      <c r="C21" s="692"/>
      <c r="D21" s="101">
        <v>61</v>
      </c>
      <c r="E21" s="708"/>
      <c r="F21" s="640"/>
      <c r="G21" s="708"/>
      <c r="H21" s="640"/>
      <c r="I21" s="236">
        <f t="shared" si="0"/>
        <v>9</v>
      </c>
      <c r="J21" s="640"/>
      <c r="K21" s="640"/>
    </row>
    <row r="22" spans="1:11" x14ac:dyDescent="0.2">
      <c r="A22" s="101" t="s">
        <v>914</v>
      </c>
      <c r="B22" s="692"/>
      <c r="C22" s="692"/>
      <c r="D22" s="101">
        <v>61</v>
      </c>
      <c r="E22" s="708"/>
      <c r="F22" s="640"/>
      <c r="G22" s="708"/>
      <c r="H22" s="640"/>
      <c r="I22" s="236">
        <f t="shared" si="0"/>
        <v>10</v>
      </c>
      <c r="J22" s="640"/>
      <c r="K22" s="640"/>
    </row>
    <row r="23" spans="1:11" x14ac:dyDescent="0.2">
      <c r="A23" s="101" t="s">
        <v>914</v>
      </c>
      <c r="B23" s="692"/>
      <c r="C23" s="692"/>
      <c r="D23" s="101">
        <v>61</v>
      </c>
      <c r="E23" s="708"/>
      <c r="F23" s="640"/>
      <c r="G23" s="708"/>
      <c r="H23" s="640"/>
      <c r="I23" s="236">
        <f t="shared" si="0"/>
        <v>11</v>
      </c>
      <c r="J23" s="640"/>
      <c r="K23" s="640"/>
    </row>
    <row r="24" spans="1:11" x14ac:dyDescent="0.2">
      <c r="A24" s="101" t="s">
        <v>914</v>
      </c>
      <c r="B24" s="692"/>
      <c r="C24" s="692"/>
      <c r="D24" s="101">
        <v>61</v>
      </c>
      <c r="E24" s="708"/>
      <c r="F24" s="640"/>
      <c r="G24" s="708"/>
      <c r="H24" s="640"/>
      <c r="I24" s="236">
        <f t="shared" si="0"/>
        <v>12</v>
      </c>
      <c r="J24" s="640"/>
      <c r="K24" s="640"/>
    </row>
    <row r="25" spans="1:11" x14ac:dyDescent="0.2">
      <c r="A25" s="101" t="s">
        <v>914</v>
      </c>
      <c r="B25" s="692"/>
      <c r="C25" s="692"/>
      <c r="D25" s="101">
        <v>61</v>
      </c>
      <c r="E25" s="708"/>
      <c r="F25" s="640"/>
      <c r="G25" s="708"/>
      <c r="H25" s="640"/>
      <c r="I25" s="236">
        <f t="shared" si="0"/>
        <v>13</v>
      </c>
      <c r="J25" s="640"/>
      <c r="K25" s="640"/>
    </row>
    <row r="26" spans="1:11" x14ac:dyDescent="0.2">
      <c r="A26" s="101" t="s">
        <v>914</v>
      </c>
      <c r="B26" s="692"/>
      <c r="C26" s="692"/>
      <c r="D26" s="101">
        <v>61</v>
      </c>
      <c r="E26" s="708"/>
      <c r="F26" s="640"/>
      <c r="G26" s="708"/>
      <c r="H26" s="640"/>
      <c r="I26" s="236">
        <f t="shared" si="0"/>
        <v>14</v>
      </c>
      <c r="J26" s="640"/>
      <c r="K26" s="640"/>
    </row>
    <row r="27" spans="1:11" x14ac:dyDescent="0.2">
      <c r="A27" s="101" t="s">
        <v>914</v>
      </c>
      <c r="B27" s="692"/>
      <c r="C27" s="692"/>
      <c r="D27" s="101">
        <v>61</v>
      </c>
      <c r="E27" s="708"/>
      <c r="F27" s="640"/>
      <c r="G27" s="708"/>
      <c r="H27" s="640"/>
      <c r="I27" s="236">
        <f t="shared" si="0"/>
        <v>15</v>
      </c>
      <c r="J27" s="640"/>
      <c r="K27" s="640"/>
    </row>
    <row r="28" spans="1:11" x14ac:dyDescent="0.2">
      <c r="A28" s="101" t="s">
        <v>914</v>
      </c>
      <c r="B28" s="692"/>
      <c r="C28" s="692"/>
      <c r="D28" s="101">
        <v>61</v>
      </c>
      <c r="E28" s="708"/>
      <c r="F28" s="640"/>
      <c r="G28" s="708"/>
      <c r="H28" s="640"/>
      <c r="I28" s="236">
        <f t="shared" si="0"/>
        <v>16</v>
      </c>
      <c r="J28" s="640"/>
      <c r="K28" s="640"/>
    </row>
    <row r="29" spans="1:11" x14ac:dyDescent="0.2">
      <c r="A29" s="101" t="s">
        <v>914</v>
      </c>
      <c r="B29" s="692"/>
      <c r="C29" s="692"/>
      <c r="D29" s="101">
        <v>61</v>
      </c>
      <c r="E29" s="708"/>
      <c r="F29" s="640"/>
      <c r="G29" s="708"/>
      <c r="H29" s="640"/>
      <c r="I29" s="236">
        <f t="shared" si="0"/>
        <v>17</v>
      </c>
      <c r="J29" s="640"/>
      <c r="K29" s="640"/>
    </row>
    <row r="30" spans="1:11" x14ac:dyDescent="0.2">
      <c r="A30" s="101" t="s">
        <v>914</v>
      </c>
      <c r="B30" s="692"/>
      <c r="C30" s="692"/>
      <c r="D30" s="101">
        <v>61</v>
      </c>
      <c r="E30" s="708"/>
      <c r="F30" s="640"/>
      <c r="G30" s="708"/>
      <c r="H30" s="640"/>
      <c r="I30" s="236">
        <f t="shared" si="0"/>
        <v>18</v>
      </c>
      <c r="J30" s="640"/>
      <c r="K30" s="640"/>
    </row>
    <row r="31" spans="1:11" x14ac:dyDescent="0.2">
      <c r="A31" s="101" t="s">
        <v>914</v>
      </c>
      <c r="B31" s="692"/>
      <c r="C31" s="692"/>
      <c r="D31" s="101">
        <v>61</v>
      </c>
      <c r="E31" s="708"/>
      <c r="F31" s="640"/>
      <c r="G31" s="708"/>
      <c r="H31" s="640"/>
      <c r="I31" s="236">
        <f t="shared" si="0"/>
        <v>19</v>
      </c>
      <c r="J31" s="640"/>
      <c r="K31" s="640"/>
    </row>
    <row r="32" spans="1:11" x14ac:dyDescent="0.2">
      <c r="A32" s="101" t="s">
        <v>914</v>
      </c>
      <c r="B32" s="692"/>
      <c r="C32" s="692"/>
      <c r="D32" s="101">
        <v>61</v>
      </c>
      <c r="E32" s="708"/>
      <c r="F32" s="640"/>
      <c r="G32" s="708"/>
      <c r="H32" s="640"/>
      <c r="I32" s="236">
        <f t="shared" si="0"/>
        <v>20</v>
      </c>
      <c r="J32" s="640"/>
      <c r="K32" s="640"/>
    </row>
    <row r="33" spans="1:11" x14ac:dyDescent="0.2">
      <c r="A33" s="101" t="s">
        <v>914</v>
      </c>
      <c r="B33" s="692"/>
      <c r="C33" s="692"/>
      <c r="D33" s="101">
        <v>61</v>
      </c>
      <c r="E33" s="708"/>
      <c r="F33" s="640"/>
      <c r="G33" s="708"/>
      <c r="H33" s="640"/>
      <c r="I33" s="236">
        <f t="shared" si="0"/>
        <v>21</v>
      </c>
      <c r="J33" s="640"/>
      <c r="K33" s="640"/>
    </row>
    <row r="34" spans="1:11" x14ac:dyDescent="0.2">
      <c r="A34" s="101" t="s">
        <v>914</v>
      </c>
      <c r="B34" s="692"/>
      <c r="C34" s="692"/>
      <c r="D34" s="101">
        <v>61</v>
      </c>
      <c r="E34" s="708"/>
      <c r="F34" s="640"/>
      <c r="G34" s="708"/>
      <c r="H34" s="640"/>
      <c r="I34" s="236">
        <f t="shared" si="0"/>
        <v>22</v>
      </c>
      <c r="J34" s="640"/>
      <c r="K34" s="640"/>
    </row>
    <row r="35" spans="1:11" x14ac:dyDescent="0.2">
      <c r="A35" s="101" t="s">
        <v>914</v>
      </c>
      <c r="B35" s="692"/>
      <c r="C35" s="692"/>
      <c r="D35" s="101">
        <v>61</v>
      </c>
      <c r="E35" s="708"/>
      <c r="F35" s="640"/>
      <c r="G35" s="708"/>
      <c r="H35" s="640"/>
      <c r="I35" s="236">
        <f t="shared" si="0"/>
        <v>23</v>
      </c>
      <c r="J35" s="640"/>
      <c r="K35" s="640"/>
    </row>
    <row r="36" spans="1:11" ht="12.75" customHeight="1" x14ac:dyDescent="0.3">
      <c r="F36" s="693">
        <f>SUM(F13:F35)</f>
        <v>0</v>
      </c>
      <c r="G36" s="158"/>
      <c r="H36" s="693">
        <f>SUM(H13:H35)</f>
        <v>0</v>
      </c>
      <c r="I36" s="151"/>
      <c r="J36" s="693">
        <f>SUM(J13:J35)</f>
        <v>0</v>
      </c>
      <c r="K36" s="693">
        <f>SUM(K13:K35)</f>
        <v>0</v>
      </c>
    </row>
  </sheetData>
  <sheetProtection password="D13B" sheet="1" objects="1" scenarios="1" selectLockedCells="1"/>
  <mergeCells count="5">
    <mergeCell ref="H6:I6"/>
    <mergeCell ref="H7:I7"/>
    <mergeCell ref="H8:I8"/>
    <mergeCell ref="E10:H10"/>
    <mergeCell ref="A7:E8"/>
  </mergeCells>
  <phoneticPr fontId="2" type="noConversion"/>
  <pageMargins left="0.25" right="0.25" top="0.38" bottom="0.42" header="0.17" footer="0.17"/>
  <pageSetup scale="75" orientation="portrait" r:id="rId1"/>
  <headerFooter alignWithMargins="0">
    <oddHeader>&amp;R&amp;"Times New Roman,Bold"&amp;11Page 19.&amp;P</oddHeader>
    <oddFooter>&amp;L&amp;8&amp;Z&amp;F, &amp;A&amp;R&amp;8&amp;D, &amp;T</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7" tint="0.39997558519241921"/>
  </sheetPr>
  <dimension ref="A1:K36"/>
  <sheetViews>
    <sheetView topLeftCell="A4" zoomScaleNormal="100" zoomScaleSheetLayoutView="100" workbookViewId="0">
      <selection activeCell="J13" sqref="J13:K36"/>
    </sheetView>
  </sheetViews>
  <sheetFormatPr defaultRowHeight="12.75" x14ac:dyDescent="0.2"/>
  <cols>
    <col min="1" max="1" width="8" style="70" customWidth="1"/>
    <col min="2" max="2" width="14.5703125" style="70" customWidth="1"/>
    <col min="3" max="3" width="14.28515625" style="70" customWidth="1"/>
    <col min="4" max="4" width="6" style="70" customWidth="1"/>
    <col min="5" max="5" width="13.5703125" style="70" customWidth="1"/>
    <col min="6" max="6" width="16.140625" style="70" customWidth="1"/>
    <col min="7" max="7" width="13.140625" style="70" customWidth="1"/>
    <col min="8" max="8" width="15.28515625" style="70" customWidth="1"/>
    <col min="9" max="9" width="6.42578125" style="70" customWidth="1"/>
    <col min="10" max="10" width="13.28515625" style="70" customWidth="1"/>
    <col min="11" max="11" width="13.42578125" style="70" customWidth="1"/>
    <col min="12" max="16384" width="9.140625" style="70"/>
  </cols>
  <sheetData>
    <row r="1" spans="1:11" ht="18.75" x14ac:dyDescent="0.3">
      <c r="A1" s="50" t="s">
        <v>1036</v>
      </c>
      <c r="B1" s="151"/>
      <c r="C1" s="151"/>
      <c r="D1" s="151"/>
      <c r="E1" s="151"/>
      <c r="F1" s="151"/>
      <c r="G1" s="151"/>
      <c r="H1" s="151"/>
      <c r="I1" s="83" t="s">
        <v>356</v>
      </c>
    </row>
    <row r="2" spans="1:11" ht="18.75" x14ac:dyDescent="0.3">
      <c r="A2" s="50" t="s">
        <v>805</v>
      </c>
      <c r="B2" s="151"/>
      <c r="C2" s="151"/>
      <c r="D2" s="151"/>
      <c r="E2" s="151"/>
      <c r="F2" s="151"/>
      <c r="G2" s="151"/>
      <c r="H2" s="151"/>
      <c r="I2" s="96"/>
    </row>
    <row r="3" spans="1:11" ht="18.75" x14ac:dyDescent="0.3">
      <c r="A3" s="50" t="s">
        <v>301</v>
      </c>
      <c r="B3" s="151"/>
      <c r="C3" s="151"/>
      <c r="D3" s="151"/>
      <c r="E3" s="151"/>
      <c r="F3" s="151"/>
      <c r="G3" s="151"/>
      <c r="H3" s="151"/>
      <c r="I3" s="96"/>
    </row>
    <row r="4" spans="1:11" ht="18.75" x14ac:dyDescent="0.3">
      <c r="A4" s="50" t="s">
        <v>988</v>
      </c>
      <c r="B4" s="151"/>
      <c r="C4" s="151"/>
      <c r="D4" s="151"/>
      <c r="E4" s="151"/>
      <c r="F4" s="151"/>
      <c r="G4" s="151"/>
      <c r="H4" s="151"/>
      <c r="I4" s="96"/>
    </row>
    <row r="5" spans="1:11" ht="6" customHeight="1" x14ac:dyDescent="0.3">
      <c r="A5" s="50"/>
      <c r="B5" s="151"/>
      <c r="C5" s="151"/>
      <c r="D5" s="151"/>
      <c r="E5" s="151"/>
      <c r="F5" s="151"/>
      <c r="G5" s="151"/>
      <c r="H5" s="151"/>
      <c r="I5" s="96"/>
    </row>
    <row r="6" spans="1:11" ht="30.75" customHeight="1" thickBot="1" x14ac:dyDescent="0.35">
      <c r="A6" s="96"/>
      <c r="B6" s="96"/>
      <c r="C6" s="96"/>
      <c r="D6" s="96"/>
      <c r="E6" s="96"/>
      <c r="F6" s="151"/>
      <c r="G6" s="98" t="s">
        <v>221</v>
      </c>
      <c r="H6" s="794">
        <f>'1 Provider Data'!$B$5</f>
        <v>0</v>
      </c>
      <c r="I6" s="794"/>
    </row>
    <row r="7" spans="1:11" ht="18.75" x14ac:dyDescent="0.3">
      <c r="A7" s="694" t="str">
        <f>'5  Position Codes &amp;Titles'!B70</f>
        <v xml:space="preserve">Nurse-APRN,  licensed </v>
      </c>
      <c r="B7" s="695"/>
      <c r="C7" s="695"/>
      <c r="D7" s="695"/>
      <c r="E7" s="696"/>
      <c r="F7" s="151"/>
      <c r="G7" s="98" t="s">
        <v>1034</v>
      </c>
      <c r="H7" s="887">
        <f>+'1 Provider Data'!$B$12</f>
        <v>0</v>
      </c>
      <c r="I7" s="887"/>
    </row>
    <row r="8" spans="1:11" ht="19.5" thickBot="1" x14ac:dyDescent="0.35">
      <c r="A8" s="697"/>
      <c r="B8" s="698"/>
      <c r="C8" s="698"/>
      <c r="D8" s="698"/>
      <c r="E8" s="699"/>
      <c r="F8" s="151"/>
      <c r="G8" s="98" t="s">
        <v>222</v>
      </c>
      <c r="H8" s="798">
        <f>'1 Provider Data'!$B$7</f>
        <v>41455</v>
      </c>
      <c r="I8" s="798"/>
    </row>
    <row r="9" spans="1:11" ht="13.5" thickBot="1" x14ac:dyDescent="0.25">
      <c r="A9" s="96"/>
      <c r="B9" s="96"/>
      <c r="C9" s="96"/>
      <c r="D9" s="96"/>
      <c r="E9" s="96"/>
      <c r="F9" s="152"/>
      <c r="G9" s="152"/>
      <c r="H9" s="153"/>
      <c r="I9" s="96"/>
    </row>
    <row r="10" spans="1:11" ht="27.75" customHeight="1" thickBot="1" x14ac:dyDescent="0.25">
      <c r="A10" s="96"/>
      <c r="B10" s="96"/>
      <c r="C10" s="96"/>
      <c r="D10" s="96"/>
      <c r="E10" s="918" t="s">
        <v>12</v>
      </c>
      <c r="F10" s="919"/>
      <c r="G10" s="919"/>
      <c r="H10" s="920"/>
      <c r="I10" s="96"/>
    </row>
    <row r="11" spans="1:11" ht="13.5" thickBot="1" x14ac:dyDescent="0.25">
      <c r="A11" s="145" t="s">
        <v>845</v>
      </c>
      <c r="B11" s="145" t="s">
        <v>846</v>
      </c>
      <c r="C11" s="145" t="s">
        <v>847</v>
      </c>
      <c r="D11" s="145" t="s">
        <v>848</v>
      </c>
      <c r="E11" s="238" t="s">
        <v>849</v>
      </c>
      <c r="F11" s="238" t="s">
        <v>844</v>
      </c>
      <c r="G11" s="238" t="s">
        <v>843</v>
      </c>
      <c r="H11" s="238" t="s">
        <v>850</v>
      </c>
      <c r="J11" s="238" t="s">
        <v>851</v>
      </c>
      <c r="K11" s="238" t="s">
        <v>123</v>
      </c>
    </row>
    <row r="12" spans="1:11" ht="89.25" x14ac:dyDescent="0.2">
      <c r="A12" s="347" t="s">
        <v>244</v>
      </c>
      <c r="B12" s="155" t="s">
        <v>997</v>
      </c>
      <c r="C12" s="156" t="s">
        <v>998</v>
      </c>
      <c r="D12" s="156" t="s">
        <v>36</v>
      </c>
      <c r="E12" s="156" t="s">
        <v>242</v>
      </c>
      <c r="F12" s="99" t="s">
        <v>442</v>
      </c>
      <c r="G12" s="156" t="s">
        <v>243</v>
      </c>
      <c r="H12" s="99" t="s">
        <v>300</v>
      </c>
      <c r="I12" s="160" t="s">
        <v>31</v>
      </c>
      <c r="J12" s="99" t="s">
        <v>880</v>
      </c>
      <c r="K12" s="99" t="s">
        <v>881</v>
      </c>
    </row>
    <row r="13" spans="1:11" x14ac:dyDescent="0.2">
      <c r="A13" s="101" t="s">
        <v>914</v>
      </c>
      <c r="B13" s="692"/>
      <c r="C13" s="692"/>
      <c r="D13" s="101">
        <v>70</v>
      </c>
      <c r="E13" s="708"/>
      <c r="F13" s="640"/>
      <c r="G13" s="708"/>
      <c r="H13" s="640"/>
      <c r="I13" s="236">
        <v>1</v>
      </c>
      <c r="J13" s="640"/>
      <c r="K13" s="640"/>
    </row>
    <row r="14" spans="1:11" x14ac:dyDescent="0.2">
      <c r="A14" s="101" t="s">
        <v>914</v>
      </c>
      <c r="B14" s="692"/>
      <c r="C14" s="692"/>
      <c r="D14" s="101">
        <v>70</v>
      </c>
      <c r="E14" s="708"/>
      <c r="F14" s="640"/>
      <c r="G14" s="708"/>
      <c r="H14" s="640"/>
      <c r="I14" s="236">
        <f>I13+1</f>
        <v>2</v>
      </c>
      <c r="J14" s="640"/>
      <c r="K14" s="640"/>
    </row>
    <row r="15" spans="1:11" x14ac:dyDescent="0.2">
      <c r="A15" s="101" t="s">
        <v>914</v>
      </c>
      <c r="B15" s="692"/>
      <c r="C15" s="692"/>
      <c r="D15" s="101">
        <v>70</v>
      </c>
      <c r="E15" s="708"/>
      <c r="F15" s="640"/>
      <c r="G15" s="708"/>
      <c r="H15" s="640"/>
      <c r="I15" s="236">
        <f t="shared" ref="I15:I35" si="0">I14+1</f>
        <v>3</v>
      </c>
      <c r="J15" s="640"/>
      <c r="K15" s="640"/>
    </row>
    <row r="16" spans="1:11" x14ac:dyDescent="0.2">
      <c r="A16" s="101" t="s">
        <v>914</v>
      </c>
      <c r="B16" s="692"/>
      <c r="C16" s="692"/>
      <c r="D16" s="101">
        <v>70</v>
      </c>
      <c r="E16" s="708"/>
      <c r="F16" s="640"/>
      <c r="G16" s="708"/>
      <c r="H16" s="640"/>
      <c r="I16" s="236">
        <f t="shared" si="0"/>
        <v>4</v>
      </c>
      <c r="J16" s="640"/>
      <c r="K16" s="640"/>
    </row>
    <row r="17" spans="1:11" x14ac:dyDescent="0.2">
      <c r="A17" s="101" t="s">
        <v>914</v>
      </c>
      <c r="B17" s="692"/>
      <c r="C17" s="692"/>
      <c r="D17" s="101">
        <v>70</v>
      </c>
      <c r="E17" s="708"/>
      <c r="F17" s="640"/>
      <c r="G17" s="708"/>
      <c r="H17" s="640"/>
      <c r="I17" s="236">
        <f t="shared" si="0"/>
        <v>5</v>
      </c>
      <c r="J17" s="640"/>
      <c r="K17" s="640"/>
    </row>
    <row r="18" spans="1:11" x14ac:dyDescent="0.2">
      <c r="A18" s="101" t="s">
        <v>914</v>
      </c>
      <c r="B18" s="692"/>
      <c r="C18" s="692"/>
      <c r="D18" s="101">
        <v>70</v>
      </c>
      <c r="E18" s="708"/>
      <c r="F18" s="640"/>
      <c r="G18" s="708"/>
      <c r="H18" s="640"/>
      <c r="I18" s="236">
        <f t="shared" si="0"/>
        <v>6</v>
      </c>
      <c r="J18" s="640"/>
      <c r="K18" s="640"/>
    </row>
    <row r="19" spans="1:11" x14ac:dyDescent="0.2">
      <c r="A19" s="101" t="s">
        <v>914</v>
      </c>
      <c r="B19" s="692"/>
      <c r="C19" s="692"/>
      <c r="D19" s="101">
        <v>70</v>
      </c>
      <c r="E19" s="708"/>
      <c r="F19" s="640"/>
      <c r="G19" s="708"/>
      <c r="H19" s="640"/>
      <c r="I19" s="236">
        <f t="shared" si="0"/>
        <v>7</v>
      </c>
      <c r="J19" s="640"/>
      <c r="K19" s="640"/>
    </row>
    <row r="20" spans="1:11" x14ac:dyDescent="0.2">
      <c r="A20" s="101" t="s">
        <v>914</v>
      </c>
      <c r="B20" s="692"/>
      <c r="C20" s="692"/>
      <c r="D20" s="101">
        <v>70</v>
      </c>
      <c r="E20" s="708"/>
      <c r="F20" s="640"/>
      <c r="G20" s="708"/>
      <c r="H20" s="640"/>
      <c r="I20" s="236">
        <f t="shared" si="0"/>
        <v>8</v>
      </c>
      <c r="J20" s="640"/>
      <c r="K20" s="640"/>
    </row>
    <row r="21" spans="1:11" x14ac:dyDescent="0.2">
      <c r="A21" s="101" t="s">
        <v>914</v>
      </c>
      <c r="B21" s="692"/>
      <c r="C21" s="692"/>
      <c r="D21" s="101">
        <v>70</v>
      </c>
      <c r="E21" s="708"/>
      <c r="F21" s="640"/>
      <c r="G21" s="708"/>
      <c r="H21" s="640"/>
      <c r="I21" s="236">
        <f t="shared" si="0"/>
        <v>9</v>
      </c>
      <c r="J21" s="640"/>
      <c r="K21" s="640"/>
    </row>
    <row r="22" spans="1:11" x14ac:dyDescent="0.2">
      <c r="A22" s="101" t="s">
        <v>914</v>
      </c>
      <c r="B22" s="692"/>
      <c r="C22" s="692"/>
      <c r="D22" s="101">
        <v>70</v>
      </c>
      <c r="E22" s="708"/>
      <c r="F22" s="640"/>
      <c r="G22" s="708"/>
      <c r="H22" s="640"/>
      <c r="I22" s="236">
        <f t="shared" si="0"/>
        <v>10</v>
      </c>
      <c r="J22" s="640"/>
      <c r="K22" s="640"/>
    </row>
    <row r="23" spans="1:11" x14ac:dyDescent="0.2">
      <c r="A23" s="101" t="s">
        <v>914</v>
      </c>
      <c r="B23" s="692"/>
      <c r="C23" s="692"/>
      <c r="D23" s="101">
        <v>70</v>
      </c>
      <c r="E23" s="708"/>
      <c r="F23" s="640"/>
      <c r="G23" s="708"/>
      <c r="H23" s="640"/>
      <c r="I23" s="236">
        <f t="shared" si="0"/>
        <v>11</v>
      </c>
      <c r="J23" s="640"/>
      <c r="K23" s="640"/>
    </row>
    <row r="24" spans="1:11" x14ac:dyDescent="0.2">
      <c r="A24" s="101" t="s">
        <v>914</v>
      </c>
      <c r="B24" s="692"/>
      <c r="C24" s="692"/>
      <c r="D24" s="101">
        <v>70</v>
      </c>
      <c r="E24" s="708"/>
      <c r="F24" s="640"/>
      <c r="G24" s="708"/>
      <c r="H24" s="640"/>
      <c r="I24" s="236">
        <f t="shared" si="0"/>
        <v>12</v>
      </c>
      <c r="J24" s="640"/>
      <c r="K24" s="640"/>
    </row>
    <row r="25" spans="1:11" x14ac:dyDescent="0.2">
      <c r="A25" s="101" t="s">
        <v>914</v>
      </c>
      <c r="B25" s="692"/>
      <c r="C25" s="692"/>
      <c r="D25" s="101">
        <v>70</v>
      </c>
      <c r="E25" s="708"/>
      <c r="F25" s="640"/>
      <c r="G25" s="708"/>
      <c r="H25" s="640"/>
      <c r="I25" s="236">
        <f t="shared" si="0"/>
        <v>13</v>
      </c>
      <c r="J25" s="640"/>
      <c r="K25" s="640"/>
    </row>
    <row r="26" spans="1:11" x14ac:dyDescent="0.2">
      <c r="A26" s="101" t="s">
        <v>914</v>
      </c>
      <c r="B26" s="692"/>
      <c r="C26" s="692"/>
      <c r="D26" s="101">
        <v>70</v>
      </c>
      <c r="E26" s="708"/>
      <c r="F26" s="640"/>
      <c r="G26" s="708"/>
      <c r="H26" s="640"/>
      <c r="I26" s="236">
        <f t="shared" si="0"/>
        <v>14</v>
      </c>
      <c r="J26" s="640"/>
      <c r="K26" s="640"/>
    </row>
    <row r="27" spans="1:11" x14ac:dyDescent="0.2">
      <c r="A27" s="101" t="s">
        <v>914</v>
      </c>
      <c r="B27" s="692"/>
      <c r="C27" s="692"/>
      <c r="D27" s="101">
        <v>70</v>
      </c>
      <c r="E27" s="708"/>
      <c r="F27" s="640"/>
      <c r="G27" s="708"/>
      <c r="H27" s="640"/>
      <c r="I27" s="236">
        <f t="shared" si="0"/>
        <v>15</v>
      </c>
      <c r="J27" s="640"/>
      <c r="K27" s="640"/>
    </row>
    <row r="28" spans="1:11" x14ac:dyDescent="0.2">
      <c r="A28" s="101" t="s">
        <v>914</v>
      </c>
      <c r="B28" s="692"/>
      <c r="C28" s="692"/>
      <c r="D28" s="101">
        <v>70</v>
      </c>
      <c r="E28" s="708"/>
      <c r="F28" s="640"/>
      <c r="G28" s="708"/>
      <c r="H28" s="640"/>
      <c r="I28" s="236">
        <f t="shared" si="0"/>
        <v>16</v>
      </c>
      <c r="J28" s="640"/>
      <c r="K28" s="640"/>
    </row>
    <row r="29" spans="1:11" x14ac:dyDescent="0.2">
      <c r="A29" s="101" t="s">
        <v>914</v>
      </c>
      <c r="B29" s="692"/>
      <c r="C29" s="692"/>
      <c r="D29" s="101">
        <v>70</v>
      </c>
      <c r="E29" s="708"/>
      <c r="F29" s="640"/>
      <c r="G29" s="708"/>
      <c r="H29" s="640"/>
      <c r="I29" s="236">
        <f t="shared" si="0"/>
        <v>17</v>
      </c>
      <c r="J29" s="640"/>
      <c r="K29" s="640"/>
    </row>
    <row r="30" spans="1:11" x14ac:dyDescent="0.2">
      <c r="A30" s="101" t="s">
        <v>914</v>
      </c>
      <c r="B30" s="692"/>
      <c r="C30" s="692"/>
      <c r="D30" s="101">
        <v>70</v>
      </c>
      <c r="E30" s="708"/>
      <c r="F30" s="640"/>
      <c r="G30" s="708"/>
      <c r="H30" s="640"/>
      <c r="I30" s="236">
        <f t="shared" si="0"/>
        <v>18</v>
      </c>
      <c r="J30" s="640"/>
      <c r="K30" s="640"/>
    </row>
    <row r="31" spans="1:11" x14ac:dyDescent="0.2">
      <c r="A31" s="101" t="s">
        <v>914</v>
      </c>
      <c r="B31" s="692"/>
      <c r="C31" s="692"/>
      <c r="D31" s="101">
        <v>70</v>
      </c>
      <c r="E31" s="708"/>
      <c r="F31" s="640"/>
      <c r="G31" s="708"/>
      <c r="H31" s="640"/>
      <c r="I31" s="236">
        <f t="shared" si="0"/>
        <v>19</v>
      </c>
      <c r="J31" s="640"/>
      <c r="K31" s="640"/>
    </row>
    <row r="32" spans="1:11" x14ac:dyDescent="0.2">
      <c r="A32" s="101" t="s">
        <v>914</v>
      </c>
      <c r="B32" s="692"/>
      <c r="C32" s="692"/>
      <c r="D32" s="101">
        <v>70</v>
      </c>
      <c r="E32" s="708"/>
      <c r="F32" s="640"/>
      <c r="G32" s="708"/>
      <c r="H32" s="640"/>
      <c r="I32" s="236">
        <f t="shared" si="0"/>
        <v>20</v>
      </c>
      <c r="J32" s="640"/>
      <c r="K32" s="640"/>
    </row>
    <row r="33" spans="1:11" x14ac:dyDescent="0.2">
      <c r="A33" s="101" t="s">
        <v>914</v>
      </c>
      <c r="B33" s="692"/>
      <c r="C33" s="692"/>
      <c r="D33" s="101">
        <v>70</v>
      </c>
      <c r="E33" s="708"/>
      <c r="F33" s="640"/>
      <c r="G33" s="708"/>
      <c r="H33" s="640"/>
      <c r="I33" s="236">
        <f t="shared" si="0"/>
        <v>21</v>
      </c>
      <c r="J33" s="640"/>
      <c r="K33" s="640"/>
    </row>
    <row r="34" spans="1:11" x14ac:dyDescent="0.2">
      <c r="A34" s="101" t="s">
        <v>914</v>
      </c>
      <c r="B34" s="692"/>
      <c r="C34" s="692"/>
      <c r="D34" s="101">
        <v>70</v>
      </c>
      <c r="E34" s="708"/>
      <c r="F34" s="640"/>
      <c r="G34" s="708"/>
      <c r="H34" s="640"/>
      <c r="I34" s="236">
        <f t="shared" si="0"/>
        <v>22</v>
      </c>
      <c r="J34" s="640"/>
      <c r="K34" s="640"/>
    </row>
    <row r="35" spans="1:11" x14ac:dyDescent="0.2">
      <c r="A35" s="101" t="s">
        <v>914</v>
      </c>
      <c r="B35" s="692"/>
      <c r="C35" s="692"/>
      <c r="D35" s="101">
        <v>70</v>
      </c>
      <c r="E35" s="708"/>
      <c r="F35" s="640"/>
      <c r="G35" s="708"/>
      <c r="H35" s="640"/>
      <c r="I35" s="236">
        <f t="shared" si="0"/>
        <v>23</v>
      </c>
      <c r="J35" s="640"/>
      <c r="K35" s="640"/>
    </row>
    <row r="36" spans="1:11" ht="12.75" customHeight="1" x14ac:dyDescent="0.3">
      <c r="F36" s="693">
        <f>SUM(F13:F35)</f>
        <v>0</v>
      </c>
      <c r="G36" s="158"/>
      <c r="H36" s="693">
        <f>SUM(H13:H35)</f>
        <v>0</v>
      </c>
      <c r="I36" s="151"/>
      <c r="J36" s="693">
        <f>SUM(J13:J35)</f>
        <v>0</v>
      </c>
      <c r="K36" s="693">
        <f>SUM(K13:K35)</f>
        <v>0</v>
      </c>
    </row>
  </sheetData>
  <sheetProtection password="D13B" sheet="1" objects="1" scenarios="1" selectLockedCells="1"/>
  <mergeCells count="4">
    <mergeCell ref="H6:I6"/>
    <mergeCell ref="H7:I7"/>
    <mergeCell ref="H8:I8"/>
    <mergeCell ref="E10:H10"/>
  </mergeCells>
  <phoneticPr fontId="2" type="noConversion"/>
  <pageMargins left="0.25" right="0.25" top="0.38" bottom="0.43" header="0.17" footer="0.17"/>
  <pageSetup scale="75" orientation="portrait" r:id="rId1"/>
  <headerFooter alignWithMargins="0">
    <oddHeader>&amp;R&amp;"Times New Roman,Bold"&amp;11Page 19.&amp;P</oddHeader>
    <oddFooter>&amp;L&amp;8&amp;Z&amp;F, &amp;A&amp;R&amp;8&amp;D, &amp;T</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7" tint="0.39997558519241921"/>
  </sheetPr>
  <dimension ref="A1:K76"/>
  <sheetViews>
    <sheetView zoomScaleNormal="100" zoomScaleSheetLayoutView="100" workbookViewId="0">
      <selection activeCell="E14" sqref="E14"/>
    </sheetView>
  </sheetViews>
  <sheetFormatPr defaultRowHeight="12.75" x14ac:dyDescent="0.2"/>
  <cols>
    <col min="1" max="1" width="8" style="70" customWidth="1"/>
    <col min="2" max="2" width="14.5703125" style="70" customWidth="1"/>
    <col min="3" max="3" width="14.28515625" style="70" customWidth="1"/>
    <col min="4" max="4" width="7.85546875" style="70" customWidth="1"/>
    <col min="5" max="5" width="12.5703125" style="70" customWidth="1"/>
    <col min="6" max="6" width="16.140625" style="70" customWidth="1"/>
    <col min="7" max="7" width="12.140625" style="70" customWidth="1"/>
    <col min="8" max="8" width="15.28515625" style="70" customWidth="1"/>
    <col min="9" max="9" width="5" style="70" customWidth="1"/>
    <col min="10" max="10" width="13.28515625" style="70" customWidth="1"/>
    <col min="11" max="11" width="14.7109375" style="70" customWidth="1"/>
    <col min="12" max="16384" width="9.140625" style="70"/>
  </cols>
  <sheetData>
    <row r="1" spans="1:11" ht="18.75" x14ac:dyDescent="0.3">
      <c r="A1" s="50" t="s">
        <v>1036</v>
      </c>
      <c r="B1" s="151"/>
      <c r="C1" s="151"/>
      <c r="D1" s="151"/>
      <c r="E1" s="151"/>
      <c r="F1" s="151"/>
      <c r="G1" s="151"/>
      <c r="H1" s="151"/>
      <c r="I1" s="83" t="s">
        <v>356</v>
      </c>
    </row>
    <row r="2" spans="1:11" ht="18.75" x14ac:dyDescent="0.3">
      <c r="A2" s="50" t="s">
        <v>805</v>
      </c>
      <c r="B2" s="151"/>
      <c r="C2" s="151"/>
      <c r="D2" s="151"/>
      <c r="E2" s="151"/>
      <c r="F2" s="151"/>
      <c r="G2" s="151"/>
      <c r="H2" s="151"/>
      <c r="I2" s="96"/>
    </row>
    <row r="3" spans="1:11" ht="18.75" x14ac:dyDescent="0.3">
      <c r="A3" s="50" t="s">
        <v>301</v>
      </c>
      <c r="B3" s="151"/>
      <c r="C3" s="151"/>
      <c r="D3" s="151"/>
      <c r="E3" s="151"/>
      <c r="F3" s="151"/>
      <c r="G3" s="151"/>
      <c r="H3" s="151"/>
      <c r="I3" s="96"/>
    </row>
    <row r="4" spans="1:11" ht="18.75" x14ac:dyDescent="0.3">
      <c r="A4" s="50" t="s">
        <v>988</v>
      </c>
      <c r="B4" s="151"/>
      <c r="C4" s="151"/>
      <c r="D4" s="151"/>
      <c r="E4" s="151"/>
      <c r="F4" s="151"/>
      <c r="G4" s="151"/>
      <c r="H4" s="151"/>
      <c r="I4" s="96"/>
    </row>
    <row r="5" spans="1:11" ht="6" customHeight="1" x14ac:dyDescent="0.3">
      <c r="A5" s="50"/>
      <c r="B5" s="151"/>
      <c r="C5" s="151"/>
      <c r="D5" s="151"/>
      <c r="E5" s="151"/>
      <c r="F5" s="151"/>
      <c r="G5" s="151"/>
      <c r="H5" s="151"/>
      <c r="I5" s="96"/>
    </row>
    <row r="6" spans="1:11" ht="30" customHeight="1" thickBot="1" x14ac:dyDescent="0.35">
      <c r="A6" s="96"/>
      <c r="B6" s="96"/>
      <c r="C6" s="96"/>
      <c r="D6" s="96"/>
      <c r="E6" s="96"/>
      <c r="F6" s="151"/>
      <c r="G6" s="98" t="s">
        <v>221</v>
      </c>
      <c r="H6" s="794">
        <f>'1 Provider Data'!$B$5</f>
        <v>0</v>
      </c>
      <c r="I6" s="794"/>
    </row>
    <row r="7" spans="1:11" ht="18.75" x14ac:dyDescent="0.3">
      <c r="A7" s="694" t="str">
        <f>'5  Position Codes &amp;Titles'!B75</f>
        <v xml:space="preserve">Nurse-RN,  licensed </v>
      </c>
      <c r="B7" s="695"/>
      <c r="C7" s="695"/>
      <c r="D7" s="695"/>
      <c r="E7" s="696"/>
      <c r="F7" s="151"/>
      <c r="G7" s="98" t="s">
        <v>1034</v>
      </c>
      <c r="H7" s="887">
        <f>+'1 Provider Data'!$B$12</f>
        <v>0</v>
      </c>
      <c r="I7" s="887"/>
    </row>
    <row r="8" spans="1:11" ht="19.5" thickBot="1" x14ac:dyDescent="0.35">
      <c r="A8" s="697"/>
      <c r="B8" s="698"/>
      <c r="C8" s="698"/>
      <c r="D8" s="698"/>
      <c r="E8" s="699"/>
      <c r="F8" s="151"/>
      <c r="G8" s="98" t="s">
        <v>222</v>
      </c>
      <c r="H8" s="798">
        <f>'1 Provider Data'!$B$7</f>
        <v>41455</v>
      </c>
      <c r="I8" s="798"/>
    </row>
    <row r="9" spans="1:11" ht="13.5" thickBot="1" x14ac:dyDescent="0.25">
      <c r="A9" s="96"/>
      <c r="B9" s="96"/>
      <c r="C9" s="96"/>
      <c r="D9" s="96"/>
      <c r="E9" s="96"/>
      <c r="F9" s="152"/>
      <c r="G9" s="152"/>
      <c r="H9" s="153"/>
      <c r="I9" s="96"/>
    </row>
    <row r="10" spans="1:11" ht="23.25" customHeight="1" thickBot="1" x14ac:dyDescent="0.25">
      <c r="A10" s="96"/>
      <c r="B10" s="96"/>
      <c r="C10" s="96"/>
      <c r="D10" s="96"/>
      <c r="E10" s="918" t="s">
        <v>12</v>
      </c>
      <c r="F10" s="919"/>
      <c r="G10" s="919"/>
      <c r="H10" s="920"/>
      <c r="I10" s="96"/>
    </row>
    <row r="11" spans="1:11" ht="13.5" thickBot="1" x14ac:dyDescent="0.25">
      <c r="A11" s="145" t="s">
        <v>845</v>
      </c>
      <c r="B11" s="145" t="s">
        <v>846</v>
      </c>
      <c r="C11" s="145" t="s">
        <v>847</v>
      </c>
      <c r="D11" s="145" t="s">
        <v>848</v>
      </c>
      <c r="E11" s="238" t="s">
        <v>849</v>
      </c>
      <c r="F11" s="238" t="s">
        <v>844</v>
      </c>
      <c r="G11" s="238" t="s">
        <v>843</v>
      </c>
      <c r="H11" s="238" t="s">
        <v>850</v>
      </c>
      <c r="J11" s="238" t="s">
        <v>851</v>
      </c>
      <c r="K11" s="238" t="s">
        <v>123</v>
      </c>
    </row>
    <row r="12" spans="1:11" ht="93.75" x14ac:dyDescent="0.2">
      <c r="A12" s="347" t="s">
        <v>244</v>
      </c>
      <c r="B12" s="155" t="s">
        <v>997</v>
      </c>
      <c r="C12" s="156" t="s">
        <v>998</v>
      </c>
      <c r="D12" s="156" t="s">
        <v>36</v>
      </c>
      <c r="E12" s="156" t="s">
        <v>242</v>
      </c>
      <c r="F12" s="99" t="s">
        <v>442</v>
      </c>
      <c r="G12" s="156" t="s">
        <v>243</v>
      </c>
      <c r="H12" s="99" t="s">
        <v>300</v>
      </c>
      <c r="I12" s="160" t="s">
        <v>31</v>
      </c>
      <c r="J12" s="99" t="s">
        <v>880</v>
      </c>
      <c r="K12" s="99" t="s">
        <v>881</v>
      </c>
    </row>
    <row r="13" spans="1:11" x14ac:dyDescent="0.2">
      <c r="A13" s="101" t="s">
        <v>914</v>
      </c>
      <c r="B13" s="692"/>
      <c r="C13" s="692"/>
      <c r="D13" s="101">
        <v>71</v>
      </c>
      <c r="E13" s="708"/>
      <c r="F13" s="640"/>
      <c r="G13" s="708"/>
      <c r="H13" s="640"/>
      <c r="I13" s="236">
        <v>1</v>
      </c>
      <c r="J13" s="640"/>
      <c r="K13" s="640"/>
    </row>
    <row r="14" spans="1:11" x14ac:dyDescent="0.2">
      <c r="A14" s="101" t="s">
        <v>914</v>
      </c>
      <c r="B14" s="692"/>
      <c r="C14" s="692"/>
      <c r="D14" s="101">
        <v>71</v>
      </c>
      <c r="E14" s="708"/>
      <c r="F14" s="640"/>
      <c r="G14" s="708"/>
      <c r="H14" s="640"/>
      <c r="I14" s="236">
        <f>I13+1</f>
        <v>2</v>
      </c>
      <c r="J14" s="640"/>
      <c r="K14" s="640"/>
    </row>
    <row r="15" spans="1:11" x14ac:dyDescent="0.2">
      <c r="A15" s="101" t="s">
        <v>914</v>
      </c>
      <c r="B15" s="692"/>
      <c r="C15" s="692"/>
      <c r="D15" s="101">
        <v>71</v>
      </c>
      <c r="E15" s="708"/>
      <c r="F15" s="640"/>
      <c r="G15" s="708"/>
      <c r="H15" s="640"/>
      <c r="I15" s="236">
        <f t="shared" ref="I15:I75" si="0">I14+1</f>
        <v>3</v>
      </c>
      <c r="J15" s="640"/>
      <c r="K15" s="640"/>
    </row>
    <row r="16" spans="1:11" x14ac:dyDescent="0.2">
      <c r="A16" s="101" t="s">
        <v>914</v>
      </c>
      <c r="B16" s="692"/>
      <c r="C16" s="692"/>
      <c r="D16" s="101">
        <v>71</v>
      </c>
      <c r="E16" s="708"/>
      <c r="F16" s="640"/>
      <c r="G16" s="708"/>
      <c r="H16" s="640"/>
      <c r="I16" s="236">
        <f t="shared" si="0"/>
        <v>4</v>
      </c>
      <c r="J16" s="640"/>
      <c r="K16" s="640"/>
    </row>
    <row r="17" spans="1:11" x14ac:dyDescent="0.2">
      <c r="A17" s="101" t="s">
        <v>914</v>
      </c>
      <c r="B17" s="692"/>
      <c r="C17" s="692"/>
      <c r="D17" s="101">
        <v>71</v>
      </c>
      <c r="E17" s="708"/>
      <c r="F17" s="640"/>
      <c r="G17" s="708"/>
      <c r="H17" s="640"/>
      <c r="I17" s="236">
        <f t="shared" si="0"/>
        <v>5</v>
      </c>
      <c r="J17" s="640"/>
      <c r="K17" s="640"/>
    </row>
    <row r="18" spans="1:11" x14ac:dyDescent="0.2">
      <c r="A18" s="101" t="s">
        <v>914</v>
      </c>
      <c r="B18" s="692"/>
      <c r="C18" s="692"/>
      <c r="D18" s="101">
        <v>71</v>
      </c>
      <c r="E18" s="708"/>
      <c r="F18" s="640"/>
      <c r="G18" s="708"/>
      <c r="H18" s="640"/>
      <c r="I18" s="236">
        <f t="shared" si="0"/>
        <v>6</v>
      </c>
      <c r="J18" s="640"/>
      <c r="K18" s="640"/>
    </row>
    <row r="19" spans="1:11" x14ac:dyDescent="0.2">
      <c r="A19" s="101" t="s">
        <v>914</v>
      </c>
      <c r="B19" s="692"/>
      <c r="C19" s="692"/>
      <c r="D19" s="101">
        <v>71</v>
      </c>
      <c r="E19" s="708"/>
      <c r="F19" s="640"/>
      <c r="G19" s="708"/>
      <c r="H19" s="640"/>
      <c r="I19" s="236">
        <f t="shared" si="0"/>
        <v>7</v>
      </c>
      <c r="J19" s="640"/>
      <c r="K19" s="640"/>
    </row>
    <row r="20" spans="1:11" x14ac:dyDescent="0.2">
      <c r="A20" s="101" t="s">
        <v>914</v>
      </c>
      <c r="B20" s="692"/>
      <c r="C20" s="692"/>
      <c r="D20" s="101">
        <v>71</v>
      </c>
      <c r="E20" s="708"/>
      <c r="F20" s="640"/>
      <c r="G20" s="708"/>
      <c r="H20" s="640"/>
      <c r="I20" s="236">
        <f t="shared" si="0"/>
        <v>8</v>
      </c>
      <c r="J20" s="640"/>
      <c r="K20" s="640"/>
    </row>
    <row r="21" spans="1:11" x14ac:dyDescent="0.2">
      <c r="A21" s="101" t="s">
        <v>914</v>
      </c>
      <c r="B21" s="692"/>
      <c r="C21" s="692"/>
      <c r="D21" s="101">
        <v>71</v>
      </c>
      <c r="E21" s="708"/>
      <c r="F21" s="640"/>
      <c r="G21" s="708"/>
      <c r="H21" s="640"/>
      <c r="I21" s="236">
        <f t="shared" si="0"/>
        <v>9</v>
      </c>
      <c r="J21" s="640"/>
      <c r="K21" s="640"/>
    </row>
    <row r="22" spans="1:11" x14ac:dyDescent="0.2">
      <c r="A22" s="101" t="s">
        <v>914</v>
      </c>
      <c r="B22" s="692"/>
      <c r="C22" s="692"/>
      <c r="D22" s="101">
        <v>71</v>
      </c>
      <c r="E22" s="708"/>
      <c r="F22" s="640"/>
      <c r="G22" s="708"/>
      <c r="H22" s="640"/>
      <c r="I22" s="236">
        <f t="shared" si="0"/>
        <v>10</v>
      </c>
      <c r="J22" s="640"/>
      <c r="K22" s="640"/>
    </row>
    <row r="23" spans="1:11" x14ac:dyDescent="0.2">
      <c r="A23" s="101" t="s">
        <v>914</v>
      </c>
      <c r="B23" s="692"/>
      <c r="C23" s="692"/>
      <c r="D23" s="101">
        <v>71</v>
      </c>
      <c r="E23" s="708"/>
      <c r="F23" s="640"/>
      <c r="G23" s="708"/>
      <c r="H23" s="640"/>
      <c r="I23" s="236">
        <f t="shared" si="0"/>
        <v>11</v>
      </c>
      <c r="J23" s="640"/>
      <c r="K23" s="640"/>
    </row>
    <row r="24" spans="1:11" x14ac:dyDescent="0.2">
      <c r="A24" s="101" t="s">
        <v>914</v>
      </c>
      <c r="B24" s="692"/>
      <c r="C24" s="692"/>
      <c r="D24" s="101">
        <v>71</v>
      </c>
      <c r="E24" s="708"/>
      <c r="F24" s="640"/>
      <c r="G24" s="708"/>
      <c r="H24" s="640"/>
      <c r="I24" s="236">
        <f t="shared" si="0"/>
        <v>12</v>
      </c>
      <c r="J24" s="640"/>
      <c r="K24" s="640"/>
    </row>
    <row r="25" spans="1:11" x14ac:dyDescent="0.2">
      <c r="A25" s="101" t="s">
        <v>914</v>
      </c>
      <c r="B25" s="692"/>
      <c r="C25" s="692"/>
      <c r="D25" s="101">
        <v>71</v>
      </c>
      <c r="E25" s="708"/>
      <c r="F25" s="640"/>
      <c r="G25" s="708"/>
      <c r="H25" s="640"/>
      <c r="I25" s="236">
        <f t="shared" si="0"/>
        <v>13</v>
      </c>
      <c r="J25" s="640"/>
      <c r="K25" s="640"/>
    </row>
    <row r="26" spans="1:11" x14ac:dyDescent="0.2">
      <c r="A26" s="101" t="s">
        <v>914</v>
      </c>
      <c r="B26" s="692"/>
      <c r="C26" s="692"/>
      <c r="D26" s="101">
        <v>71</v>
      </c>
      <c r="E26" s="708"/>
      <c r="F26" s="640"/>
      <c r="G26" s="708"/>
      <c r="H26" s="640"/>
      <c r="I26" s="236">
        <f t="shared" si="0"/>
        <v>14</v>
      </c>
      <c r="J26" s="640"/>
      <c r="K26" s="640"/>
    </row>
    <row r="27" spans="1:11" x14ac:dyDescent="0.2">
      <c r="A27" s="101" t="s">
        <v>914</v>
      </c>
      <c r="B27" s="692"/>
      <c r="C27" s="692"/>
      <c r="D27" s="101">
        <v>71</v>
      </c>
      <c r="E27" s="708"/>
      <c r="F27" s="640"/>
      <c r="G27" s="708"/>
      <c r="H27" s="640"/>
      <c r="I27" s="236">
        <f t="shared" si="0"/>
        <v>15</v>
      </c>
      <c r="J27" s="640"/>
      <c r="K27" s="640"/>
    </row>
    <row r="28" spans="1:11" x14ac:dyDescent="0.2">
      <c r="A28" s="101" t="s">
        <v>914</v>
      </c>
      <c r="B28" s="692"/>
      <c r="C28" s="692"/>
      <c r="D28" s="101">
        <v>71</v>
      </c>
      <c r="E28" s="708"/>
      <c r="F28" s="640"/>
      <c r="G28" s="708"/>
      <c r="H28" s="640"/>
      <c r="I28" s="236">
        <f t="shared" si="0"/>
        <v>16</v>
      </c>
      <c r="J28" s="640"/>
      <c r="K28" s="640"/>
    </row>
    <row r="29" spans="1:11" x14ac:dyDescent="0.2">
      <c r="A29" s="101" t="s">
        <v>914</v>
      </c>
      <c r="B29" s="692"/>
      <c r="C29" s="692"/>
      <c r="D29" s="101">
        <v>71</v>
      </c>
      <c r="E29" s="708"/>
      <c r="F29" s="640"/>
      <c r="G29" s="708"/>
      <c r="H29" s="640"/>
      <c r="I29" s="236">
        <f t="shared" si="0"/>
        <v>17</v>
      </c>
      <c r="J29" s="640"/>
      <c r="K29" s="640"/>
    </row>
    <row r="30" spans="1:11" x14ac:dyDescent="0.2">
      <c r="A30" s="101" t="s">
        <v>914</v>
      </c>
      <c r="B30" s="692"/>
      <c r="C30" s="692"/>
      <c r="D30" s="101">
        <v>71</v>
      </c>
      <c r="E30" s="708"/>
      <c r="F30" s="640"/>
      <c r="G30" s="708"/>
      <c r="H30" s="640"/>
      <c r="I30" s="236">
        <f t="shared" si="0"/>
        <v>18</v>
      </c>
      <c r="J30" s="640"/>
      <c r="K30" s="640"/>
    </row>
    <row r="31" spans="1:11" x14ac:dyDescent="0.2">
      <c r="A31" s="101" t="s">
        <v>914</v>
      </c>
      <c r="B31" s="692"/>
      <c r="C31" s="692"/>
      <c r="D31" s="101">
        <v>71</v>
      </c>
      <c r="E31" s="708"/>
      <c r="F31" s="640"/>
      <c r="G31" s="708"/>
      <c r="H31" s="640"/>
      <c r="I31" s="236">
        <f t="shared" si="0"/>
        <v>19</v>
      </c>
      <c r="J31" s="640"/>
      <c r="K31" s="640"/>
    </row>
    <row r="32" spans="1:11" x14ac:dyDescent="0.2">
      <c r="A32" s="101" t="s">
        <v>914</v>
      </c>
      <c r="B32" s="692"/>
      <c r="C32" s="692"/>
      <c r="D32" s="101">
        <v>71</v>
      </c>
      <c r="E32" s="708"/>
      <c r="F32" s="640"/>
      <c r="G32" s="708"/>
      <c r="H32" s="640"/>
      <c r="I32" s="236">
        <f t="shared" si="0"/>
        <v>20</v>
      </c>
      <c r="J32" s="640"/>
      <c r="K32" s="640"/>
    </row>
    <row r="33" spans="1:11" x14ac:dyDescent="0.2">
      <c r="A33" s="101" t="s">
        <v>914</v>
      </c>
      <c r="B33" s="692"/>
      <c r="C33" s="692"/>
      <c r="D33" s="101">
        <v>71</v>
      </c>
      <c r="E33" s="708"/>
      <c r="F33" s="640"/>
      <c r="G33" s="708"/>
      <c r="H33" s="640"/>
      <c r="I33" s="236">
        <f t="shared" si="0"/>
        <v>21</v>
      </c>
      <c r="J33" s="640"/>
      <c r="K33" s="640"/>
    </row>
    <row r="34" spans="1:11" x14ac:dyDescent="0.2">
      <c r="A34" s="101" t="s">
        <v>914</v>
      </c>
      <c r="B34" s="692"/>
      <c r="C34" s="692"/>
      <c r="D34" s="101">
        <v>71</v>
      </c>
      <c r="E34" s="708"/>
      <c r="F34" s="640"/>
      <c r="G34" s="708"/>
      <c r="H34" s="640"/>
      <c r="I34" s="236">
        <f t="shared" si="0"/>
        <v>22</v>
      </c>
      <c r="J34" s="640"/>
      <c r="K34" s="640"/>
    </row>
    <row r="35" spans="1:11" x14ac:dyDescent="0.2">
      <c r="A35" s="101" t="s">
        <v>914</v>
      </c>
      <c r="B35" s="692"/>
      <c r="C35" s="692"/>
      <c r="D35" s="101">
        <v>71</v>
      </c>
      <c r="E35" s="708"/>
      <c r="F35" s="640"/>
      <c r="G35" s="708"/>
      <c r="H35" s="640"/>
      <c r="I35" s="236">
        <f t="shared" si="0"/>
        <v>23</v>
      </c>
      <c r="J35" s="640"/>
      <c r="K35" s="640"/>
    </row>
    <row r="36" spans="1:11" ht="12.75" customHeight="1" x14ac:dyDescent="0.2">
      <c r="A36" s="101" t="s">
        <v>914</v>
      </c>
      <c r="B36" s="692"/>
      <c r="C36" s="692"/>
      <c r="D36" s="101">
        <v>71</v>
      </c>
      <c r="E36" s="708"/>
      <c r="F36" s="640"/>
      <c r="G36" s="708"/>
      <c r="H36" s="640"/>
      <c r="I36" s="236">
        <f t="shared" si="0"/>
        <v>24</v>
      </c>
      <c r="J36" s="640"/>
      <c r="K36" s="640"/>
    </row>
    <row r="37" spans="1:11" x14ac:dyDescent="0.2">
      <c r="A37" s="101" t="s">
        <v>914</v>
      </c>
      <c r="B37" s="692"/>
      <c r="C37" s="692"/>
      <c r="D37" s="101">
        <v>71</v>
      </c>
      <c r="E37" s="708"/>
      <c r="F37" s="640"/>
      <c r="G37" s="708"/>
      <c r="H37" s="640"/>
      <c r="I37" s="236">
        <f t="shared" si="0"/>
        <v>25</v>
      </c>
      <c r="J37" s="640"/>
      <c r="K37" s="640"/>
    </row>
    <row r="38" spans="1:11" x14ac:dyDescent="0.2">
      <c r="A38" s="101" t="s">
        <v>914</v>
      </c>
      <c r="B38" s="692"/>
      <c r="C38" s="692"/>
      <c r="D38" s="101">
        <v>71</v>
      </c>
      <c r="E38" s="708"/>
      <c r="F38" s="640"/>
      <c r="G38" s="708"/>
      <c r="H38" s="640"/>
      <c r="I38" s="236">
        <f t="shared" si="0"/>
        <v>26</v>
      </c>
      <c r="J38" s="640"/>
      <c r="K38" s="640"/>
    </row>
    <row r="39" spans="1:11" x14ac:dyDescent="0.2">
      <c r="A39" s="101" t="s">
        <v>914</v>
      </c>
      <c r="B39" s="692"/>
      <c r="C39" s="692"/>
      <c r="D39" s="101">
        <v>71</v>
      </c>
      <c r="E39" s="708"/>
      <c r="F39" s="640"/>
      <c r="G39" s="708"/>
      <c r="H39" s="640"/>
      <c r="I39" s="236">
        <f t="shared" si="0"/>
        <v>27</v>
      </c>
      <c r="J39" s="640"/>
      <c r="K39" s="640"/>
    </row>
    <row r="40" spans="1:11" x14ac:dyDescent="0.2">
      <c r="A40" s="101" t="s">
        <v>914</v>
      </c>
      <c r="B40" s="692"/>
      <c r="C40" s="692"/>
      <c r="D40" s="101">
        <v>71</v>
      </c>
      <c r="E40" s="708"/>
      <c r="F40" s="640"/>
      <c r="G40" s="708"/>
      <c r="H40" s="640"/>
      <c r="I40" s="236">
        <f t="shared" si="0"/>
        <v>28</v>
      </c>
      <c r="J40" s="640"/>
      <c r="K40" s="640"/>
    </row>
    <row r="41" spans="1:11" x14ac:dyDescent="0.2">
      <c r="A41" s="101" t="s">
        <v>914</v>
      </c>
      <c r="B41" s="692"/>
      <c r="C41" s="692"/>
      <c r="D41" s="101">
        <v>71</v>
      </c>
      <c r="E41" s="708"/>
      <c r="F41" s="640"/>
      <c r="G41" s="708"/>
      <c r="H41" s="640"/>
      <c r="I41" s="236">
        <f t="shared" si="0"/>
        <v>29</v>
      </c>
      <c r="J41" s="640"/>
      <c r="K41" s="640"/>
    </row>
    <row r="42" spans="1:11" x14ac:dyDescent="0.2">
      <c r="A42" s="101" t="s">
        <v>914</v>
      </c>
      <c r="B42" s="692"/>
      <c r="C42" s="692"/>
      <c r="D42" s="101">
        <v>71</v>
      </c>
      <c r="E42" s="708"/>
      <c r="F42" s="640"/>
      <c r="G42" s="708"/>
      <c r="H42" s="640"/>
      <c r="I42" s="236">
        <f t="shared" si="0"/>
        <v>30</v>
      </c>
      <c r="J42" s="640"/>
      <c r="K42" s="640"/>
    </row>
    <row r="43" spans="1:11" x14ac:dyDescent="0.2">
      <c r="A43" s="101" t="s">
        <v>914</v>
      </c>
      <c r="B43" s="692"/>
      <c r="C43" s="692"/>
      <c r="D43" s="101">
        <v>71</v>
      </c>
      <c r="E43" s="708"/>
      <c r="F43" s="640"/>
      <c r="G43" s="708"/>
      <c r="H43" s="640"/>
      <c r="I43" s="236">
        <f t="shared" si="0"/>
        <v>31</v>
      </c>
      <c r="J43" s="640"/>
      <c r="K43" s="640"/>
    </row>
    <row r="44" spans="1:11" x14ac:dyDescent="0.2">
      <c r="A44" s="101" t="s">
        <v>914</v>
      </c>
      <c r="B44" s="692"/>
      <c r="C44" s="692"/>
      <c r="D44" s="101">
        <v>71</v>
      </c>
      <c r="E44" s="708"/>
      <c r="F44" s="640"/>
      <c r="G44" s="708"/>
      <c r="H44" s="640"/>
      <c r="I44" s="236">
        <f t="shared" si="0"/>
        <v>32</v>
      </c>
      <c r="J44" s="640"/>
      <c r="K44" s="640"/>
    </row>
    <row r="45" spans="1:11" x14ac:dyDescent="0.2">
      <c r="A45" s="101" t="s">
        <v>914</v>
      </c>
      <c r="B45" s="692"/>
      <c r="C45" s="692"/>
      <c r="D45" s="101">
        <v>71</v>
      </c>
      <c r="E45" s="708"/>
      <c r="F45" s="640"/>
      <c r="G45" s="708"/>
      <c r="H45" s="640"/>
      <c r="I45" s="236">
        <f t="shared" si="0"/>
        <v>33</v>
      </c>
      <c r="J45" s="640"/>
      <c r="K45" s="640"/>
    </row>
    <row r="46" spans="1:11" x14ac:dyDescent="0.2">
      <c r="A46" s="101" t="s">
        <v>914</v>
      </c>
      <c r="B46" s="692"/>
      <c r="C46" s="692"/>
      <c r="D46" s="101">
        <v>71</v>
      </c>
      <c r="E46" s="708"/>
      <c r="F46" s="640"/>
      <c r="G46" s="708"/>
      <c r="H46" s="640"/>
      <c r="I46" s="236">
        <f t="shared" si="0"/>
        <v>34</v>
      </c>
      <c r="J46" s="640"/>
      <c r="K46" s="640"/>
    </row>
    <row r="47" spans="1:11" x14ac:dyDescent="0.2">
      <c r="A47" s="101" t="s">
        <v>914</v>
      </c>
      <c r="B47" s="692"/>
      <c r="C47" s="692"/>
      <c r="D47" s="101">
        <v>71</v>
      </c>
      <c r="E47" s="708"/>
      <c r="F47" s="640"/>
      <c r="G47" s="708"/>
      <c r="H47" s="640"/>
      <c r="I47" s="236">
        <f t="shared" si="0"/>
        <v>35</v>
      </c>
      <c r="J47" s="640"/>
      <c r="K47" s="640"/>
    </row>
    <row r="48" spans="1:11" x14ac:dyDescent="0.2">
      <c r="A48" s="101" t="s">
        <v>914</v>
      </c>
      <c r="B48" s="692"/>
      <c r="C48" s="692"/>
      <c r="D48" s="101">
        <v>71</v>
      </c>
      <c r="E48" s="708"/>
      <c r="F48" s="640"/>
      <c r="G48" s="708"/>
      <c r="H48" s="640"/>
      <c r="I48" s="236">
        <f t="shared" si="0"/>
        <v>36</v>
      </c>
      <c r="J48" s="640"/>
      <c r="K48" s="640"/>
    </row>
    <row r="49" spans="1:11" x14ac:dyDescent="0.2">
      <c r="A49" s="101" t="s">
        <v>914</v>
      </c>
      <c r="B49" s="692"/>
      <c r="C49" s="692"/>
      <c r="D49" s="101">
        <v>71</v>
      </c>
      <c r="E49" s="708"/>
      <c r="F49" s="640"/>
      <c r="G49" s="708"/>
      <c r="H49" s="640"/>
      <c r="I49" s="236">
        <f t="shared" si="0"/>
        <v>37</v>
      </c>
      <c r="J49" s="640"/>
      <c r="K49" s="640"/>
    </row>
    <row r="50" spans="1:11" x14ac:dyDescent="0.2">
      <c r="A50" s="101" t="s">
        <v>914</v>
      </c>
      <c r="B50" s="692"/>
      <c r="C50" s="692"/>
      <c r="D50" s="101">
        <v>71</v>
      </c>
      <c r="E50" s="708"/>
      <c r="F50" s="640"/>
      <c r="G50" s="708"/>
      <c r="H50" s="640"/>
      <c r="I50" s="236">
        <f t="shared" si="0"/>
        <v>38</v>
      </c>
      <c r="J50" s="640"/>
      <c r="K50" s="640"/>
    </row>
    <row r="51" spans="1:11" x14ac:dyDescent="0.2">
      <c r="A51" s="101" t="s">
        <v>914</v>
      </c>
      <c r="B51" s="692"/>
      <c r="C51" s="692"/>
      <c r="D51" s="101">
        <v>71</v>
      </c>
      <c r="E51" s="708"/>
      <c r="F51" s="640"/>
      <c r="G51" s="708"/>
      <c r="H51" s="640"/>
      <c r="I51" s="236">
        <f t="shared" si="0"/>
        <v>39</v>
      </c>
      <c r="J51" s="640"/>
      <c r="K51" s="640"/>
    </row>
    <row r="52" spans="1:11" x14ac:dyDescent="0.2">
      <c r="A52" s="101" t="s">
        <v>914</v>
      </c>
      <c r="B52" s="692"/>
      <c r="C52" s="692"/>
      <c r="D52" s="101">
        <v>71</v>
      </c>
      <c r="E52" s="708"/>
      <c r="F52" s="640"/>
      <c r="G52" s="708"/>
      <c r="H52" s="640"/>
      <c r="I52" s="236">
        <f t="shared" si="0"/>
        <v>40</v>
      </c>
      <c r="J52" s="640"/>
      <c r="K52" s="640"/>
    </row>
    <row r="53" spans="1:11" x14ac:dyDescent="0.2">
      <c r="A53" s="101" t="s">
        <v>914</v>
      </c>
      <c r="B53" s="692"/>
      <c r="C53" s="692"/>
      <c r="D53" s="101">
        <v>71</v>
      </c>
      <c r="E53" s="708"/>
      <c r="F53" s="640"/>
      <c r="G53" s="708"/>
      <c r="H53" s="640"/>
      <c r="I53" s="236">
        <f t="shared" si="0"/>
        <v>41</v>
      </c>
      <c r="J53" s="640"/>
      <c r="K53" s="640"/>
    </row>
    <row r="54" spans="1:11" x14ac:dyDescent="0.2">
      <c r="A54" s="101" t="s">
        <v>914</v>
      </c>
      <c r="B54" s="692"/>
      <c r="C54" s="692"/>
      <c r="D54" s="101">
        <v>71</v>
      </c>
      <c r="E54" s="708"/>
      <c r="F54" s="640"/>
      <c r="G54" s="708"/>
      <c r="H54" s="640"/>
      <c r="I54" s="236">
        <f t="shared" si="0"/>
        <v>42</v>
      </c>
      <c r="J54" s="640"/>
      <c r="K54" s="640"/>
    </row>
    <row r="55" spans="1:11" x14ac:dyDescent="0.2">
      <c r="A55" s="101" t="s">
        <v>914</v>
      </c>
      <c r="B55" s="692"/>
      <c r="C55" s="692"/>
      <c r="D55" s="101">
        <v>71</v>
      </c>
      <c r="E55" s="708"/>
      <c r="F55" s="640"/>
      <c r="G55" s="708"/>
      <c r="H55" s="640"/>
      <c r="I55" s="236">
        <f t="shared" si="0"/>
        <v>43</v>
      </c>
      <c r="J55" s="640"/>
      <c r="K55" s="640"/>
    </row>
    <row r="56" spans="1:11" x14ac:dyDescent="0.2">
      <c r="A56" s="101" t="s">
        <v>914</v>
      </c>
      <c r="B56" s="692"/>
      <c r="C56" s="692"/>
      <c r="D56" s="101">
        <v>71</v>
      </c>
      <c r="E56" s="708"/>
      <c r="F56" s="640"/>
      <c r="G56" s="708"/>
      <c r="H56" s="640"/>
      <c r="I56" s="236">
        <f t="shared" si="0"/>
        <v>44</v>
      </c>
      <c r="J56" s="640"/>
      <c r="K56" s="640"/>
    </row>
    <row r="57" spans="1:11" x14ac:dyDescent="0.2">
      <c r="A57" s="101" t="s">
        <v>914</v>
      </c>
      <c r="B57" s="692"/>
      <c r="C57" s="692"/>
      <c r="D57" s="101">
        <v>71</v>
      </c>
      <c r="E57" s="708"/>
      <c r="F57" s="640"/>
      <c r="G57" s="708"/>
      <c r="H57" s="640"/>
      <c r="I57" s="236">
        <f t="shared" si="0"/>
        <v>45</v>
      </c>
      <c r="J57" s="640"/>
      <c r="K57" s="640"/>
    </row>
    <row r="58" spans="1:11" x14ac:dyDescent="0.2">
      <c r="A58" s="101" t="s">
        <v>914</v>
      </c>
      <c r="B58" s="692"/>
      <c r="C58" s="692"/>
      <c r="D58" s="101">
        <v>71</v>
      </c>
      <c r="E58" s="708"/>
      <c r="F58" s="640"/>
      <c r="G58" s="708"/>
      <c r="H58" s="640"/>
      <c r="I58" s="236">
        <f t="shared" si="0"/>
        <v>46</v>
      </c>
      <c r="J58" s="640"/>
      <c r="K58" s="640"/>
    </row>
    <row r="59" spans="1:11" x14ac:dyDescent="0.2">
      <c r="A59" s="101" t="s">
        <v>914</v>
      </c>
      <c r="B59" s="692"/>
      <c r="C59" s="692"/>
      <c r="D59" s="101">
        <v>71</v>
      </c>
      <c r="E59" s="708"/>
      <c r="F59" s="640"/>
      <c r="G59" s="708"/>
      <c r="H59" s="640"/>
      <c r="I59" s="236">
        <f t="shared" si="0"/>
        <v>47</v>
      </c>
      <c r="J59" s="640"/>
      <c r="K59" s="640"/>
    </row>
    <row r="60" spans="1:11" x14ac:dyDescent="0.2">
      <c r="A60" s="101" t="s">
        <v>914</v>
      </c>
      <c r="B60" s="692"/>
      <c r="C60" s="692"/>
      <c r="D60" s="101">
        <v>71</v>
      </c>
      <c r="E60" s="708"/>
      <c r="F60" s="640"/>
      <c r="G60" s="708"/>
      <c r="H60" s="640"/>
      <c r="I60" s="236">
        <f t="shared" si="0"/>
        <v>48</v>
      </c>
      <c r="J60" s="640"/>
      <c r="K60" s="640"/>
    </row>
    <row r="61" spans="1:11" x14ac:dyDescent="0.2">
      <c r="A61" s="101" t="s">
        <v>914</v>
      </c>
      <c r="B61" s="692"/>
      <c r="C61" s="692"/>
      <c r="D61" s="101">
        <v>71</v>
      </c>
      <c r="E61" s="708"/>
      <c r="F61" s="640"/>
      <c r="G61" s="708"/>
      <c r="H61" s="640"/>
      <c r="I61" s="236">
        <f t="shared" si="0"/>
        <v>49</v>
      </c>
      <c r="J61" s="640"/>
      <c r="K61" s="640"/>
    </row>
    <row r="62" spans="1:11" x14ac:dyDescent="0.2">
      <c r="A62" s="101" t="s">
        <v>914</v>
      </c>
      <c r="B62" s="692"/>
      <c r="C62" s="692"/>
      <c r="D62" s="101">
        <v>71</v>
      </c>
      <c r="E62" s="708"/>
      <c r="F62" s="640"/>
      <c r="G62" s="708"/>
      <c r="H62" s="640"/>
      <c r="I62" s="236">
        <f t="shared" si="0"/>
        <v>50</v>
      </c>
      <c r="J62" s="640"/>
      <c r="K62" s="640"/>
    </row>
    <row r="63" spans="1:11" x14ac:dyDescent="0.2">
      <c r="A63" s="101" t="s">
        <v>914</v>
      </c>
      <c r="B63" s="692"/>
      <c r="C63" s="692"/>
      <c r="D63" s="101">
        <v>71</v>
      </c>
      <c r="E63" s="708"/>
      <c r="F63" s="640"/>
      <c r="G63" s="708"/>
      <c r="H63" s="640"/>
      <c r="I63" s="236">
        <f t="shared" si="0"/>
        <v>51</v>
      </c>
      <c r="J63" s="640"/>
      <c r="K63" s="640"/>
    </row>
    <row r="64" spans="1:11" x14ac:dyDescent="0.2">
      <c r="A64" s="101" t="s">
        <v>914</v>
      </c>
      <c r="B64" s="692"/>
      <c r="C64" s="692"/>
      <c r="D64" s="101">
        <v>71</v>
      </c>
      <c r="E64" s="708"/>
      <c r="F64" s="640"/>
      <c r="G64" s="708"/>
      <c r="H64" s="640"/>
      <c r="I64" s="236">
        <f t="shared" si="0"/>
        <v>52</v>
      </c>
      <c r="J64" s="640"/>
      <c r="K64" s="640"/>
    </row>
    <row r="65" spans="1:11" x14ac:dyDescent="0.2">
      <c r="A65" s="101" t="s">
        <v>914</v>
      </c>
      <c r="B65" s="692"/>
      <c r="C65" s="692"/>
      <c r="D65" s="101">
        <v>71</v>
      </c>
      <c r="E65" s="708"/>
      <c r="F65" s="640"/>
      <c r="G65" s="708"/>
      <c r="H65" s="640"/>
      <c r="I65" s="236">
        <f t="shared" si="0"/>
        <v>53</v>
      </c>
      <c r="J65" s="640"/>
      <c r="K65" s="640"/>
    </row>
    <row r="66" spans="1:11" x14ac:dyDescent="0.2">
      <c r="A66" s="101" t="s">
        <v>914</v>
      </c>
      <c r="B66" s="692"/>
      <c r="C66" s="692"/>
      <c r="D66" s="101">
        <v>71</v>
      </c>
      <c r="E66" s="708"/>
      <c r="F66" s="640"/>
      <c r="G66" s="708"/>
      <c r="H66" s="640"/>
      <c r="I66" s="236">
        <f t="shared" si="0"/>
        <v>54</v>
      </c>
      <c r="J66" s="640"/>
      <c r="K66" s="640"/>
    </row>
    <row r="67" spans="1:11" x14ac:dyDescent="0.2">
      <c r="A67" s="101" t="s">
        <v>914</v>
      </c>
      <c r="B67" s="692"/>
      <c r="C67" s="692"/>
      <c r="D67" s="101">
        <v>71</v>
      </c>
      <c r="E67" s="708"/>
      <c r="F67" s="640"/>
      <c r="G67" s="708"/>
      <c r="H67" s="640"/>
      <c r="I67" s="236">
        <f t="shared" si="0"/>
        <v>55</v>
      </c>
      <c r="J67" s="640"/>
      <c r="K67" s="640"/>
    </row>
    <row r="68" spans="1:11" x14ac:dyDescent="0.2">
      <c r="A68" s="101" t="s">
        <v>914</v>
      </c>
      <c r="B68" s="692"/>
      <c r="C68" s="692"/>
      <c r="D68" s="101">
        <v>71</v>
      </c>
      <c r="E68" s="708"/>
      <c r="F68" s="640"/>
      <c r="G68" s="708"/>
      <c r="H68" s="640"/>
      <c r="I68" s="236">
        <f t="shared" si="0"/>
        <v>56</v>
      </c>
      <c r="J68" s="640"/>
      <c r="K68" s="640"/>
    </row>
    <row r="69" spans="1:11" x14ac:dyDescent="0.2">
      <c r="A69" s="101" t="s">
        <v>914</v>
      </c>
      <c r="B69" s="692"/>
      <c r="C69" s="692"/>
      <c r="D69" s="101">
        <v>71</v>
      </c>
      <c r="E69" s="708"/>
      <c r="F69" s="640"/>
      <c r="G69" s="708"/>
      <c r="H69" s="640"/>
      <c r="I69" s="236">
        <f t="shared" si="0"/>
        <v>57</v>
      </c>
      <c r="J69" s="640"/>
      <c r="K69" s="640"/>
    </row>
    <row r="70" spans="1:11" x14ac:dyDescent="0.2">
      <c r="A70" s="101" t="s">
        <v>914</v>
      </c>
      <c r="B70" s="692"/>
      <c r="C70" s="692"/>
      <c r="D70" s="101">
        <v>71</v>
      </c>
      <c r="E70" s="708"/>
      <c r="F70" s="640"/>
      <c r="G70" s="708"/>
      <c r="H70" s="640"/>
      <c r="I70" s="236">
        <f t="shared" si="0"/>
        <v>58</v>
      </c>
      <c r="J70" s="640"/>
      <c r="K70" s="640"/>
    </row>
    <row r="71" spans="1:11" x14ac:dyDescent="0.2">
      <c r="A71" s="101" t="s">
        <v>914</v>
      </c>
      <c r="B71" s="692"/>
      <c r="C71" s="692"/>
      <c r="D71" s="101">
        <v>71</v>
      </c>
      <c r="E71" s="708"/>
      <c r="F71" s="640"/>
      <c r="G71" s="708"/>
      <c r="H71" s="640"/>
      <c r="I71" s="236">
        <f t="shared" si="0"/>
        <v>59</v>
      </c>
      <c r="J71" s="640"/>
      <c r="K71" s="640"/>
    </row>
    <row r="72" spans="1:11" x14ac:dyDescent="0.2">
      <c r="A72" s="101" t="s">
        <v>914</v>
      </c>
      <c r="B72" s="692"/>
      <c r="C72" s="692"/>
      <c r="D72" s="101">
        <v>71</v>
      </c>
      <c r="E72" s="708"/>
      <c r="F72" s="640"/>
      <c r="G72" s="708"/>
      <c r="H72" s="640"/>
      <c r="I72" s="236">
        <f t="shared" si="0"/>
        <v>60</v>
      </c>
      <c r="J72" s="640"/>
      <c r="K72" s="640"/>
    </row>
    <row r="73" spans="1:11" x14ac:dyDescent="0.2">
      <c r="A73" s="101" t="s">
        <v>914</v>
      </c>
      <c r="B73" s="692"/>
      <c r="C73" s="692"/>
      <c r="D73" s="101">
        <v>71</v>
      </c>
      <c r="E73" s="708"/>
      <c r="F73" s="640"/>
      <c r="G73" s="708"/>
      <c r="H73" s="640"/>
      <c r="I73" s="236">
        <f t="shared" si="0"/>
        <v>61</v>
      </c>
      <c r="J73" s="640"/>
      <c r="K73" s="640"/>
    </row>
    <row r="74" spans="1:11" x14ac:dyDescent="0.2">
      <c r="A74" s="101" t="s">
        <v>914</v>
      </c>
      <c r="B74" s="692"/>
      <c r="C74" s="692"/>
      <c r="D74" s="101">
        <v>71</v>
      </c>
      <c r="E74" s="708"/>
      <c r="F74" s="640"/>
      <c r="G74" s="708"/>
      <c r="H74" s="640"/>
      <c r="I74" s="236">
        <f t="shared" si="0"/>
        <v>62</v>
      </c>
      <c r="J74" s="640"/>
      <c r="K74" s="640"/>
    </row>
    <row r="75" spans="1:11" x14ac:dyDescent="0.2">
      <c r="A75" s="101" t="s">
        <v>914</v>
      </c>
      <c r="B75" s="692"/>
      <c r="C75" s="692"/>
      <c r="D75" s="101">
        <v>71</v>
      </c>
      <c r="E75" s="708"/>
      <c r="F75" s="640"/>
      <c r="G75" s="708"/>
      <c r="H75" s="640"/>
      <c r="I75" s="236">
        <f t="shared" si="0"/>
        <v>63</v>
      </c>
      <c r="J75" s="640"/>
      <c r="K75" s="640"/>
    </row>
    <row r="76" spans="1:11" ht="18.75" x14ac:dyDescent="0.3">
      <c r="F76" s="693">
        <f>SUM(F13:F75)</f>
        <v>0</v>
      </c>
      <c r="G76" s="158"/>
      <c r="H76" s="693">
        <f>SUM(H13:H75)</f>
        <v>0</v>
      </c>
      <c r="I76" s="151"/>
      <c r="J76" s="693">
        <f>SUM(J13:J75)</f>
        <v>0</v>
      </c>
      <c r="K76" s="693">
        <f>SUM(K13:K75)</f>
        <v>0</v>
      </c>
    </row>
  </sheetData>
  <sheetProtection password="D13B" sheet="1" objects="1" scenarios="1" selectLockedCells="1"/>
  <mergeCells count="4">
    <mergeCell ref="H6:I6"/>
    <mergeCell ref="H7:I7"/>
    <mergeCell ref="H8:I8"/>
    <mergeCell ref="E10:H10"/>
  </mergeCells>
  <phoneticPr fontId="2" type="noConversion"/>
  <pageMargins left="0.25" right="0.25" top="0.37" bottom="0.47" header="0.17" footer="0.17"/>
  <pageSetup scale="75" orientation="portrait" r:id="rId1"/>
  <headerFooter alignWithMargins="0">
    <oddHeader>&amp;R&amp;"Times New Roman,Bold"&amp;11Page 19.&amp;P</oddHeader>
    <oddFooter>&amp;L&amp;8&amp;Z&amp;F, &amp;A&amp;R&amp;8&amp;D, &amp;T</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7" tint="0.39997558519241921"/>
  </sheetPr>
  <dimension ref="A1:K36"/>
  <sheetViews>
    <sheetView workbookViewId="0">
      <selection activeCell="J13" sqref="J13:K36"/>
    </sheetView>
  </sheetViews>
  <sheetFormatPr defaultRowHeight="12.75" x14ac:dyDescent="0.2"/>
  <cols>
    <col min="1" max="1" width="6.42578125" style="70" customWidth="1"/>
    <col min="2" max="2" width="14.5703125" style="70" customWidth="1"/>
    <col min="3" max="3" width="12.7109375" style="70" customWidth="1"/>
    <col min="4" max="4" width="6.28515625" style="70" customWidth="1"/>
    <col min="5" max="5" width="13.140625" style="70" customWidth="1"/>
    <col min="6" max="6" width="13.5703125" style="70" customWidth="1"/>
    <col min="7" max="7" width="9.42578125" style="70" customWidth="1"/>
    <col min="8" max="8" width="15.28515625" style="70" customWidth="1"/>
    <col min="9" max="9" width="6" style="70" customWidth="1"/>
    <col min="10" max="10" width="11.140625" style="70" customWidth="1"/>
    <col min="11" max="11" width="11.42578125" style="70" customWidth="1"/>
    <col min="12" max="16384" width="9.140625" style="70"/>
  </cols>
  <sheetData>
    <row r="1" spans="1:11" ht="18.75" x14ac:dyDescent="0.3">
      <c r="A1" s="50" t="s">
        <v>1036</v>
      </c>
      <c r="B1" s="151"/>
      <c r="C1" s="151"/>
      <c r="D1" s="151"/>
      <c r="E1" s="151"/>
      <c r="F1" s="151"/>
      <c r="G1" s="151"/>
      <c r="H1" s="151"/>
      <c r="I1" s="83" t="s">
        <v>356</v>
      </c>
      <c r="J1" s="96"/>
      <c r="K1" s="96"/>
    </row>
    <row r="2" spans="1:11" ht="18.75" x14ac:dyDescent="0.3">
      <c r="A2" s="50" t="s">
        <v>805</v>
      </c>
      <c r="B2" s="151"/>
      <c r="C2" s="151"/>
      <c r="D2" s="151"/>
      <c r="E2" s="151"/>
      <c r="F2" s="151"/>
      <c r="G2" s="151"/>
      <c r="H2" s="151"/>
      <c r="I2" s="96"/>
      <c r="J2" s="96"/>
      <c r="K2" s="96"/>
    </row>
    <row r="3" spans="1:11" ht="18.75" x14ac:dyDescent="0.3">
      <c r="A3" s="50" t="s">
        <v>301</v>
      </c>
      <c r="B3" s="151"/>
      <c r="C3" s="151"/>
      <c r="D3" s="151"/>
      <c r="E3" s="151"/>
      <c r="F3" s="151"/>
      <c r="G3" s="151"/>
      <c r="H3" s="151"/>
      <c r="I3" s="96"/>
      <c r="J3" s="96"/>
      <c r="K3" s="96"/>
    </row>
    <row r="4" spans="1:11" ht="18.75" x14ac:dyDescent="0.3">
      <c r="A4" s="50" t="s">
        <v>988</v>
      </c>
      <c r="B4" s="151"/>
      <c r="C4" s="151"/>
      <c r="D4" s="151"/>
      <c r="E4" s="151"/>
      <c r="F4" s="151"/>
      <c r="G4" s="151"/>
      <c r="H4" s="151"/>
      <c r="I4" s="96"/>
      <c r="J4" s="96"/>
      <c r="K4" s="96"/>
    </row>
    <row r="5" spans="1:11" ht="6" customHeight="1" x14ac:dyDescent="0.3">
      <c r="A5" s="50"/>
      <c r="B5" s="151"/>
      <c r="C5" s="151"/>
      <c r="D5" s="151"/>
      <c r="E5" s="151"/>
      <c r="F5" s="151"/>
      <c r="G5" s="151"/>
      <c r="H5" s="151"/>
      <c r="I5" s="96"/>
      <c r="J5" s="96"/>
      <c r="K5" s="96"/>
    </row>
    <row r="6" spans="1:11" ht="19.5" thickBot="1" x14ac:dyDescent="0.35">
      <c r="A6" s="96"/>
      <c r="B6" s="96"/>
      <c r="C6" s="96"/>
      <c r="D6" s="96"/>
      <c r="E6" s="96"/>
      <c r="F6" s="151"/>
      <c r="G6" s="98" t="s">
        <v>221</v>
      </c>
      <c r="H6" s="794">
        <f>'1 Provider Data'!$B$5</f>
        <v>0</v>
      </c>
      <c r="I6" s="794"/>
      <c r="J6" s="96"/>
      <c r="K6" s="96"/>
    </row>
    <row r="7" spans="1:11" ht="18.75" x14ac:dyDescent="0.3">
      <c r="A7" s="694" t="str">
        <f>'5  Position Codes &amp;Titles'!B79</f>
        <v xml:space="preserve">Nurse-LPN,  licensed </v>
      </c>
      <c r="B7" s="695"/>
      <c r="C7" s="695"/>
      <c r="D7" s="695"/>
      <c r="E7" s="696"/>
      <c r="F7" s="151"/>
      <c r="G7" s="98" t="s">
        <v>1034</v>
      </c>
      <c r="H7" s="887">
        <f>+'1 Provider Data'!$B$12</f>
        <v>0</v>
      </c>
      <c r="I7" s="887"/>
      <c r="J7" s="96"/>
      <c r="K7" s="96"/>
    </row>
    <row r="8" spans="1:11" ht="19.5" thickBot="1" x14ac:dyDescent="0.35">
      <c r="A8" s="697"/>
      <c r="B8" s="698"/>
      <c r="C8" s="698"/>
      <c r="D8" s="698"/>
      <c r="E8" s="699"/>
      <c r="F8" s="151"/>
      <c r="G8" s="98" t="s">
        <v>222</v>
      </c>
      <c r="H8" s="798">
        <f>'1 Provider Data'!$B$7</f>
        <v>41455</v>
      </c>
      <c r="I8" s="798"/>
      <c r="J8" s="96"/>
      <c r="K8" s="96"/>
    </row>
    <row r="9" spans="1:11" ht="13.5" thickBot="1" x14ac:dyDescent="0.25">
      <c r="A9" s="96"/>
      <c r="B9" s="96"/>
      <c r="C9" s="96"/>
      <c r="D9" s="96"/>
      <c r="E9" s="96"/>
      <c r="F9" s="152"/>
      <c r="G9" s="152"/>
      <c r="H9" s="153"/>
      <c r="I9" s="96"/>
      <c r="J9" s="96"/>
      <c r="K9" s="96"/>
    </row>
    <row r="10" spans="1:11" ht="20.25" customHeight="1" thickBot="1" x14ac:dyDescent="0.25">
      <c r="A10" s="96"/>
      <c r="B10" s="96"/>
      <c r="C10" s="96"/>
      <c r="D10" s="96"/>
      <c r="E10" s="918" t="s">
        <v>12</v>
      </c>
      <c r="F10" s="919"/>
      <c r="G10" s="919"/>
      <c r="H10" s="920"/>
      <c r="I10" s="96"/>
      <c r="J10" s="96"/>
      <c r="K10" s="96"/>
    </row>
    <row r="11" spans="1:11" ht="13.5" thickBot="1" x14ac:dyDescent="0.25">
      <c r="A11" s="145" t="s">
        <v>845</v>
      </c>
      <c r="B11" s="145" t="s">
        <v>846</v>
      </c>
      <c r="C11" s="145" t="s">
        <v>847</v>
      </c>
      <c r="D11" s="145" t="s">
        <v>848</v>
      </c>
      <c r="E11" s="238" t="s">
        <v>849</v>
      </c>
      <c r="F11" s="238" t="s">
        <v>844</v>
      </c>
      <c r="G11" s="238" t="s">
        <v>843</v>
      </c>
      <c r="H11" s="238" t="s">
        <v>850</v>
      </c>
      <c r="J11" s="238" t="s">
        <v>851</v>
      </c>
      <c r="K11" s="238" t="s">
        <v>123</v>
      </c>
    </row>
    <row r="12" spans="1:11" ht="155.25" customHeight="1" x14ac:dyDescent="0.2">
      <c r="A12" s="371" t="s">
        <v>244</v>
      </c>
      <c r="B12" s="155" t="s">
        <v>997</v>
      </c>
      <c r="C12" s="156" t="s">
        <v>998</v>
      </c>
      <c r="D12" s="237" t="s">
        <v>36</v>
      </c>
      <c r="E12" s="156" t="s">
        <v>242</v>
      </c>
      <c r="F12" s="99" t="s">
        <v>442</v>
      </c>
      <c r="G12" s="156" t="s">
        <v>243</v>
      </c>
      <c r="H12" s="99" t="s">
        <v>300</v>
      </c>
      <c r="I12" s="370" t="s">
        <v>31</v>
      </c>
      <c r="J12" s="237" t="s">
        <v>880</v>
      </c>
      <c r="K12" s="237" t="s">
        <v>881</v>
      </c>
    </row>
    <row r="13" spans="1:11" x14ac:dyDescent="0.2">
      <c r="A13" s="101" t="s">
        <v>914</v>
      </c>
      <c r="B13" s="692"/>
      <c r="C13" s="692"/>
      <c r="D13" s="101">
        <v>72</v>
      </c>
      <c r="E13" s="708"/>
      <c r="F13" s="640"/>
      <c r="G13" s="708"/>
      <c r="H13" s="640"/>
      <c r="I13" s="236">
        <v>1</v>
      </c>
      <c r="J13" s="640"/>
      <c r="K13" s="640"/>
    </row>
    <row r="14" spans="1:11" x14ac:dyDescent="0.2">
      <c r="A14" s="101" t="s">
        <v>914</v>
      </c>
      <c r="B14" s="692"/>
      <c r="C14" s="692"/>
      <c r="D14" s="101">
        <v>72</v>
      </c>
      <c r="E14" s="708"/>
      <c r="F14" s="640"/>
      <c r="G14" s="708"/>
      <c r="H14" s="640"/>
      <c r="I14" s="236">
        <f>I13+1</f>
        <v>2</v>
      </c>
      <c r="J14" s="640"/>
      <c r="K14" s="640"/>
    </row>
    <row r="15" spans="1:11" x14ac:dyDescent="0.2">
      <c r="A15" s="101" t="s">
        <v>914</v>
      </c>
      <c r="B15" s="692"/>
      <c r="C15" s="692"/>
      <c r="D15" s="101">
        <v>72</v>
      </c>
      <c r="E15" s="708"/>
      <c r="F15" s="640"/>
      <c r="G15" s="708"/>
      <c r="H15" s="640"/>
      <c r="I15" s="236">
        <f t="shared" ref="I15:I35" si="0">I14+1</f>
        <v>3</v>
      </c>
      <c r="J15" s="640"/>
      <c r="K15" s="640"/>
    </row>
    <row r="16" spans="1:11" x14ac:dyDescent="0.2">
      <c r="A16" s="101" t="s">
        <v>914</v>
      </c>
      <c r="B16" s="692"/>
      <c r="C16" s="692"/>
      <c r="D16" s="101">
        <v>72</v>
      </c>
      <c r="E16" s="708"/>
      <c r="F16" s="640"/>
      <c r="G16" s="708"/>
      <c r="H16" s="640"/>
      <c r="I16" s="236">
        <f t="shared" si="0"/>
        <v>4</v>
      </c>
      <c r="J16" s="640"/>
      <c r="K16" s="640"/>
    </row>
    <row r="17" spans="1:11" x14ac:dyDescent="0.2">
      <c r="A17" s="101" t="s">
        <v>914</v>
      </c>
      <c r="B17" s="692"/>
      <c r="C17" s="692"/>
      <c r="D17" s="101">
        <v>72</v>
      </c>
      <c r="E17" s="708"/>
      <c r="F17" s="640"/>
      <c r="G17" s="708"/>
      <c r="H17" s="640"/>
      <c r="I17" s="236">
        <f t="shared" si="0"/>
        <v>5</v>
      </c>
      <c r="J17" s="640"/>
      <c r="K17" s="640"/>
    </row>
    <row r="18" spans="1:11" x14ac:dyDescent="0.2">
      <c r="A18" s="101" t="s">
        <v>914</v>
      </c>
      <c r="B18" s="692"/>
      <c r="C18" s="692"/>
      <c r="D18" s="101">
        <v>72</v>
      </c>
      <c r="E18" s="708"/>
      <c r="F18" s="640"/>
      <c r="G18" s="708"/>
      <c r="H18" s="640"/>
      <c r="I18" s="236">
        <f t="shared" si="0"/>
        <v>6</v>
      </c>
      <c r="J18" s="640"/>
      <c r="K18" s="640"/>
    </row>
    <row r="19" spans="1:11" x14ac:dyDescent="0.2">
      <c r="A19" s="101" t="s">
        <v>914</v>
      </c>
      <c r="B19" s="692"/>
      <c r="C19" s="692"/>
      <c r="D19" s="101">
        <v>72</v>
      </c>
      <c r="E19" s="708"/>
      <c r="F19" s="640"/>
      <c r="G19" s="708"/>
      <c r="H19" s="640"/>
      <c r="I19" s="236">
        <f t="shared" si="0"/>
        <v>7</v>
      </c>
      <c r="J19" s="640"/>
      <c r="K19" s="640"/>
    </row>
    <row r="20" spans="1:11" x14ac:dyDescent="0.2">
      <c r="A20" s="101" t="s">
        <v>914</v>
      </c>
      <c r="B20" s="692"/>
      <c r="C20" s="692"/>
      <c r="D20" s="101">
        <v>72</v>
      </c>
      <c r="E20" s="708"/>
      <c r="F20" s="640"/>
      <c r="G20" s="708"/>
      <c r="H20" s="640"/>
      <c r="I20" s="236">
        <f t="shared" si="0"/>
        <v>8</v>
      </c>
      <c r="J20" s="640"/>
      <c r="K20" s="640"/>
    </row>
    <row r="21" spans="1:11" x14ac:dyDescent="0.2">
      <c r="A21" s="101" t="s">
        <v>914</v>
      </c>
      <c r="B21" s="692"/>
      <c r="C21" s="692"/>
      <c r="D21" s="101">
        <v>72</v>
      </c>
      <c r="E21" s="708"/>
      <c r="F21" s="640"/>
      <c r="G21" s="708"/>
      <c r="H21" s="640"/>
      <c r="I21" s="236">
        <f t="shared" si="0"/>
        <v>9</v>
      </c>
      <c r="J21" s="640"/>
      <c r="K21" s="640"/>
    </row>
    <row r="22" spans="1:11" x14ac:dyDescent="0.2">
      <c r="A22" s="101" t="s">
        <v>914</v>
      </c>
      <c r="B22" s="692"/>
      <c r="C22" s="692"/>
      <c r="D22" s="101">
        <v>72</v>
      </c>
      <c r="E22" s="708"/>
      <c r="F22" s="640"/>
      <c r="G22" s="708"/>
      <c r="H22" s="640"/>
      <c r="I22" s="236">
        <f t="shared" si="0"/>
        <v>10</v>
      </c>
      <c r="J22" s="640"/>
      <c r="K22" s="640"/>
    </row>
    <row r="23" spans="1:11" x14ac:dyDescent="0.2">
      <c r="A23" s="101" t="s">
        <v>914</v>
      </c>
      <c r="B23" s="692"/>
      <c r="C23" s="692"/>
      <c r="D23" s="101">
        <v>72</v>
      </c>
      <c r="E23" s="708"/>
      <c r="F23" s="640"/>
      <c r="G23" s="708"/>
      <c r="H23" s="640"/>
      <c r="I23" s="236">
        <f t="shared" si="0"/>
        <v>11</v>
      </c>
      <c r="J23" s="640"/>
      <c r="K23" s="640"/>
    </row>
    <row r="24" spans="1:11" x14ac:dyDescent="0.2">
      <c r="A24" s="101" t="s">
        <v>914</v>
      </c>
      <c r="B24" s="692"/>
      <c r="C24" s="692"/>
      <c r="D24" s="101">
        <v>72</v>
      </c>
      <c r="E24" s="708"/>
      <c r="F24" s="640"/>
      <c r="G24" s="708"/>
      <c r="H24" s="640"/>
      <c r="I24" s="236">
        <f t="shared" si="0"/>
        <v>12</v>
      </c>
      <c r="J24" s="640"/>
      <c r="K24" s="640"/>
    </row>
    <row r="25" spans="1:11" x14ac:dyDescent="0.2">
      <c r="A25" s="101" t="s">
        <v>914</v>
      </c>
      <c r="B25" s="692"/>
      <c r="C25" s="692"/>
      <c r="D25" s="101">
        <v>72</v>
      </c>
      <c r="E25" s="708"/>
      <c r="F25" s="640"/>
      <c r="G25" s="708"/>
      <c r="H25" s="640"/>
      <c r="I25" s="236">
        <f t="shared" si="0"/>
        <v>13</v>
      </c>
      <c r="J25" s="640"/>
      <c r="K25" s="640"/>
    </row>
    <row r="26" spans="1:11" x14ac:dyDescent="0.2">
      <c r="A26" s="101" t="s">
        <v>914</v>
      </c>
      <c r="B26" s="692"/>
      <c r="C26" s="692"/>
      <c r="D26" s="101">
        <v>72</v>
      </c>
      <c r="E26" s="708"/>
      <c r="F26" s="640"/>
      <c r="G26" s="708"/>
      <c r="H26" s="640"/>
      <c r="I26" s="236">
        <f t="shared" si="0"/>
        <v>14</v>
      </c>
      <c r="J26" s="640"/>
      <c r="K26" s="640"/>
    </row>
    <row r="27" spans="1:11" x14ac:dyDescent="0.2">
      <c r="A27" s="101" t="s">
        <v>914</v>
      </c>
      <c r="B27" s="692"/>
      <c r="C27" s="692"/>
      <c r="D27" s="101">
        <v>72</v>
      </c>
      <c r="E27" s="708"/>
      <c r="F27" s="640"/>
      <c r="G27" s="708"/>
      <c r="H27" s="640"/>
      <c r="I27" s="236">
        <f t="shared" si="0"/>
        <v>15</v>
      </c>
      <c r="J27" s="640"/>
      <c r="K27" s="640"/>
    </row>
    <row r="28" spans="1:11" x14ac:dyDescent="0.2">
      <c r="A28" s="101" t="s">
        <v>914</v>
      </c>
      <c r="B28" s="692"/>
      <c r="C28" s="692"/>
      <c r="D28" s="101">
        <v>72</v>
      </c>
      <c r="E28" s="708"/>
      <c r="F28" s="640"/>
      <c r="G28" s="708"/>
      <c r="H28" s="640"/>
      <c r="I28" s="236">
        <f t="shared" si="0"/>
        <v>16</v>
      </c>
      <c r="J28" s="640"/>
      <c r="K28" s="640"/>
    </row>
    <row r="29" spans="1:11" x14ac:dyDescent="0.2">
      <c r="A29" s="101" t="s">
        <v>914</v>
      </c>
      <c r="B29" s="692"/>
      <c r="C29" s="692"/>
      <c r="D29" s="101">
        <v>72</v>
      </c>
      <c r="E29" s="708"/>
      <c r="F29" s="640"/>
      <c r="G29" s="708"/>
      <c r="H29" s="640"/>
      <c r="I29" s="236">
        <f t="shared" si="0"/>
        <v>17</v>
      </c>
      <c r="J29" s="640"/>
      <c r="K29" s="640"/>
    </row>
    <row r="30" spans="1:11" x14ac:dyDescent="0.2">
      <c r="A30" s="101" t="s">
        <v>914</v>
      </c>
      <c r="B30" s="692"/>
      <c r="C30" s="692"/>
      <c r="D30" s="101">
        <v>72</v>
      </c>
      <c r="E30" s="708"/>
      <c r="F30" s="640"/>
      <c r="G30" s="708"/>
      <c r="H30" s="640"/>
      <c r="I30" s="236">
        <f t="shared" si="0"/>
        <v>18</v>
      </c>
      <c r="J30" s="640"/>
      <c r="K30" s="640"/>
    </row>
    <row r="31" spans="1:11" x14ac:dyDescent="0.2">
      <c r="A31" s="101" t="s">
        <v>914</v>
      </c>
      <c r="B31" s="692"/>
      <c r="C31" s="692"/>
      <c r="D31" s="101">
        <v>72</v>
      </c>
      <c r="E31" s="708"/>
      <c r="F31" s="640"/>
      <c r="G31" s="708"/>
      <c r="H31" s="640"/>
      <c r="I31" s="236">
        <f t="shared" si="0"/>
        <v>19</v>
      </c>
      <c r="J31" s="640"/>
      <c r="K31" s="640"/>
    </row>
    <row r="32" spans="1:11" x14ac:dyDescent="0.2">
      <c r="A32" s="101" t="s">
        <v>914</v>
      </c>
      <c r="B32" s="692"/>
      <c r="C32" s="692"/>
      <c r="D32" s="101">
        <v>72</v>
      </c>
      <c r="E32" s="708"/>
      <c r="F32" s="640"/>
      <c r="G32" s="708"/>
      <c r="H32" s="640"/>
      <c r="I32" s="236">
        <f t="shared" si="0"/>
        <v>20</v>
      </c>
      <c r="J32" s="640"/>
      <c r="K32" s="640"/>
    </row>
    <row r="33" spans="1:11" x14ac:dyDescent="0.2">
      <c r="A33" s="101" t="s">
        <v>914</v>
      </c>
      <c r="B33" s="692"/>
      <c r="C33" s="692"/>
      <c r="D33" s="101">
        <v>72</v>
      </c>
      <c r="E33" s="708"/>
      <c r="F33" s="640"/>
      <c r="G33" s="708"/>
      <c r="H33" s="640"/>
      <c r="I33" s="236">
        <f t="shared" si="0"/>
        <v>21</v>
      </c>
      <c r="J33" s="640"/>
      <c r="K33" s="640"/>
    </row>
    <row r="34" spans="1:11" x14ac:dyDescent="0.2">
      <c r="A34" s="101" t="s">
        <v>914</v>
      </c>
      <c r="B34" s="692"/>
      <c r="C34" s="692"/>
      <c r="D34" s="101">
        <v>72</v>
      </c>
      <c r="E34" s="708"/>
      <c r="F34" s="640"/>
      <c r="G34" s="708"/>
      <c r="H34" s="640"/>
      <c r="I34" s="236">
        <f t="shared" si="0"/>
        <v>22</v>
      </c>
      <c r="J34" s="640"/>
      <c r="K34" s="640"/>
    </row>
    <row r="35" spans="1:11" x14ac:dyDescent="0.2">
      <c r="A35" s="101" t="s">
        <v>914</v>
      </c>
      <c r="B35" s="692"/>
      <c r="C35" s="692"/>
      <c r="D35" s="101">
        <v>72</v>
      </c>
      <c r="E35" s="708"/>
      <c r="F35" s="640"/>
      <c r="G35" s="708"/>
      <c r="H35" s="640"/>
      <c r="I35" s="236">
        <f t="shared" si="0"/>
        <v>23</v>
      </c>
      <c r="J35" s="640"/>
      <c r="K35" s="640"/>
    </row>
    <row r="36" spans="1:11" ht="18.75" x14ac:dyDescent="0.3">
      <c r="F36" s="693">
        <f>SUM(F13:F35)</f>
        <v>0</v>
      </c>
      <c r="G36" s="158"/>
      <c r="H36" s="693">
        <f>SUM(H13:H35)</f>
        <v>0</v>
      </c>
      <c r="I36" s="151"/>
      <c r="J36" s="693">
        <f>SUM(J13:J35)</f>
        <v>0</v>
      </c>
      <c r="K36" s="693">
        <f>SUM(K13:K35)</f>
        <v>0</v>
      </c>
    </row>
  </sheetData>
  <sheetProtection password="D13B" sheet="1" objects="1" scenarios="1" selectLockedCells="1"/>
  <mergeCells count="4">
    <mergeCell ref="H6:I6"/>
    <mergeCell ref="H7:I7"/>
    <mergeCell ref="H8:I8"/>
    <mergeCell ref="E10:H10"/>
  </mergeCells>
  <phoneticPr fontId="2" type="noConversion"/>
  <pageMargins left="0.25" right="0.25" top="0.38" bottom="0.43" header="0.17" footer="0.17"/>
  <pageSetup scale="75" orientation="portrait" r:id="rId1"/>
  <headerFooter alignWithMargins="0">
    <oddHeader>&amp;R&amp;"Times New Roman,Bold"&amp;11Page 19.&amp;P</oddHeader>
    <oddFooter>&amp;L&amp;8&amp;Z&amp;F, &amp;A&amp;R&amp;8&amp;D, &amp;T</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7" tint="0.39997558519241921"/>
  </sheetPr>
  <dimension ref="A1:K76"/>
  <sheetViews>
    <sheetView zoomScaleNormal="100" workbookViewId="0">
      <selection activeCell="H9" sqref="H9"/>
    </sheetView>
  </sheetViews>
  <sheetFormatPr defaultRowHeight="12.75" x14ac:dyDescent="0.2"/>
  <cols>
    <col min="1" max="1" width="5.7109375" style="70" customWidth="1"/>
    <col min="2" max="2" width="14.5703125" style="70" customWidth="1"/>
    <col min="3" max="3" width="12.140625" style="70" customWidth="1"/>
    <col min="4" max="4" width="6.42578125" style="70" customWidth="1"/>
    <col min="5" max="5" width="10" style="70" customWidth="1"/>
    <col min="6" max="6" width="16.140625" style="70" customWidth="1"/>
    <col min="7" max="7" width="9.28515625" style="70" customWidth="1"/>
    <col min="8" max="8" width="15.28515625" style="70" customWidth="1"/>
    <col min="9" max="9" width="8" style="70" customWidth="1"/>
    <col min="10" max="10" width="11.7109375" style="70" customWidth="1"/>
    <col min="11" max="11" width="11.5703125" style="70" customWidth="1"/>
    <col min="12" max="16384" width="9.140625" style="70"/>
  </cols>
  <sheetData>
    <row r="1" spans="1:11" ht="18.75" x14ac:dyDescent="0.3">
      <c r="A1" s="50" t="s">
        <v>1036</v>
      </c>
      <c r="B1" s="151"/>
      <c r="C1" s="151"/>
      <c r="D1" s="151"/>
      <c r="E1" s="151"/>
      <c r="F1" s="151"/>
      <c r="G1" s="151"/>
      <c r="H1" s="151"/>
      <c r="I1" s="83" t="s">
        <v>356</v>
      </c>
      <c r="J1" s="151"/>
      <c r="K1" s="151"/>
    </row>
    <row r="2" spans="1:11" ht="18.75" x14ac:dyDescent="0.3">
      <c r="A2" s="50" t="s">
        <v>805</v>
      </c>
      <c r="B2" s="151"/>
      <c r="C2" s="151"/>
      <c r="D2" s="151"/>
      <c r="E2" s="151"/>
      <c r="F2" s="151"/>
      <c r="G2" s="151"/>
      <c r="H2" s="151"/>
      <c r="I2" s="96"/>
      <c r="J2" s="151"/>
      <c r="K2" s="151"/>
    </row>
    <row r="3" spans="1:11" ht="18.75" x14ac:dyDescent="0.3">
      <c r="A3" s="50" t="s">
        <v>301</v>
      </c>
      <c r="B3" s="151"/>
      <c r="C3" s="151"/>
      <c r="D3" s="151"/>
      <c r="E3" s="151"/>
      <c r="F3" s="151"/>
      <c r="G3" s="151"/>
      <c r="H3" s="151"/>
      <c r="I3" s="96"/>
      <c r="J3" s="151"/>
      <c r="K3" s="151"/>
    </row>
    <row r="4" spans="1:11" ht="18.75" x14ac:dyDescent="0.3">
      <c r="A4" s="50" t="s">
        <v>988</v>
      </c>
      <c r="B4" s="151"/>
      <c r="C4" s="151"/>
      <c r="D4" s="151"/>
      <c r="E4" s="151"/>
      <c r="F4" s="151"/>
      <c r="G4" s="151"/>
      <c r="H4" s="151"/>
      <c r="I4" s="96"/>
      <c r="J4" s="151"/>
      <c r="K4" s="151"/>
    </row>
    <row r="5" spans="1:11" ht="6" customHeight="1" x14ac:dyDescent="0.3">
      <c r="A5" s="50"/>
      <c r="B5" s="151"/>
      <c r="C5" s="151"/>
      <c r="D5" s="151"/>
      <c r="E5" s="151"/>
      <c r="F5" s="151"/>
      <c r="G5" s="151"/>
      <c r="H5" s="151"/>
      <c r="I5" s="96"/>
      <c r="J5" s="151"/>
      <c r="K5" s="151"/>
    </row>
    <row r="6" spans="1:11" ht="30" customHeight="1" thickBot="1" x14ac:dyDescent="0.35">
      <c r="A6" s="96"/>
      <c r="B6" s="96"/>
      <c r="C6" s="96"/>
      <c r="D6" s="96"/>
      <c r="E6" s="96"/>
      <c r="F6" s="151"/>
      <c r="G6" s="98" t="s">
        <v>221</v>
      </c>
      <c r="H6" s="794">
        <f>'1 Provider Data'!$B$5</f>
        <v>0</v>
      </c>
      <c r="I6" s="794"/>
      <c r="J6" s="151"/>
      <c r="K6" s="151"/>
    </row>
    <row r="7" spans="1:11" ht="18.75" x14ac:dyDescent="0.3">
      <c r="A7" s="694" t="str">
        <f>'5  Position Codes &amp;Titles'!B84</f>
        <v xml:space="preserve">Counselors, SDE certified guidance </v>
      </c>
      <c r="B7" s="695"/>
      <c r="C7" s="695"/>
      <c r="D7" s="695"/>
      <c r="E7" s="696"/>
      <c r="F7" s="151"/>
      <c r="G7" s="98" t="s">
        <v>1034</v>
      </c>
      <c r="H7" s="887">
        <f>+'1 Provider Data'!$B$12</f>
        <v>0</v>
      </c>
      <c r="I7" s="887"/>
      <c r="J7" s="151"/>
      <c r="K7" s="151"/>
    </row>
    <row r="8" spans="1:11" ht="19.5" thickBot="1" x14ac:dyDescent="0.35">
      <c r="A8" s="697" t="str">
        <f>'5  Position Codes &amp;Titles'!B95</f>
        <v>Counselors, SDE certified school</v>
      </c>
      <c r="B8" s="698"/>
      <c r="C8" s="698"/>
      <c r="D8" s="698"/>
      <c r="E8" s="699"/>
      <c r="F8" s="151"/>
      <c r="G8" s="98" t="s">
        <v>222</v>
      </c>
      <c r="H8" s="798">
        <f>'1 Provider Data'!$B$7</f>
        <v>41455</v>
      </c>
      <c r="I8" s="798"/>
      <c r="J8" s="151"/>
      <c r="K8" s="151"/>
    </row>
    <row r="9" spans="1:11" ht="19.5" thickBot="1" x14ac:dyDescent="0.35">
      <c r="A9" s="96"/>
      <c r="B9" s="96"/>
      <c r="C9" s="96"/>
      <c r="D9" s="96"/>
      <c r="E9" s="96"/>
      <c r="F9" s="152"/>
      <c r="G9" s="152"/>
      <c r="H9" s="153"/>
      <c r="I9" s="96"/>
      <c r="J9" s="151"/>
      <c r="K9" s="151"/>
    </row>
    <row r="10" spans="1:11" ht="33.75" customHeight="1" thickBot="1" x14ac:dyDescent="0.35">
      <c r="A10" s="96"/>
      <c r="B10" s="96"/>
      <c r="C10" s="96"/>
      <c r="D10" s="96"/>
      <c r="E10" s="918" t="s">
        <v>12</v>
      </c>
      <c r="F10" s="919"/>
      <c r="G10" s="919"/>
      <c r="H10" s="920"/>
      <c r="I10" s="96"/>
      <c r="J10" s="151"/>
      <c r="K10" s="151"/>
    </row>
    <row r="11" spans="1:11" ht="13.5" thickBot="1" x14ac:dyDescent="0.25">
      <c r="A11" s="145" t="s">
        <v>845</v>
      </c>
      <c r="B11" s="145" t="s">
        <v>846</v>
      </c>
      <c r="C11" s="145" t="s">
        <v>847</v>
      </c>
      <c r="D11" s="145" t="s">
        <v>848</v>
      </c>
      <c r="E11" s="238" t="s">
        <v>849</v>
      </c>
      <c r="F11" s="238" t="s">
        <v>844</v>
      </c>
      <c r="G11" s="238" t="s">
        <v>843</v>
      </c>
      <c r="H11" s="238" t="s">
        <v>850</v>
      </c>
      <c r="J11" s="238" t="s">
        <v>851</v>
      </c>
      <c r="K11" s="238" t="s">
        <v>123</v>
      </c>
    </row>
    <row r="12" spans="1:11" ht="145.5" customHeight="1" x14ac:dyDescent="0.2">
      <c r="A12" s="371" t="s">
        <v>244</v>
      </c>
      <c r="B12" s="155" t="s">
        <v>997</v>
      </c>
      <c r="C12" s="156" t="s">
        <v>998</v>
      </c>
      <c r="D12" s="237" t="s">
        <v>36</v>
      </c>
      <c r="E12" s="156" t="s">
        <v>242</v>
      </c>
      <c r="F12" s="99" t="s">
        <v>442</v>
      </c>
      <c r="G12" s="156" t="s">
        <v>243</v>
      </c>
      <c r="H12" s="99" t="s">
        <v>300</v>
      </c>
      <c r="I12" s="370" t="s">
        <v>31</v>
      </c>
      <c r="J12" s="237" t="s">
        <v>880</v>
      </c>
      <c r="K12" s="237" t="s">
        <v>881</v>
      </c>
    </row>
    <row r="13" spans="1:11" x14ac:dyDescent="0.2">
      <c r="A13" s="101" t="s">
        <v>914</v>
      </c>
      <c r="B13" s="692"/>
      <c r="C13" s="692"/>
      <c r="D13" s="101">
        <v>80</v>
      </c>
      <c r="E13" s="708"/>
      <c r="F13" s="640"/>
      <c r="G13" s="708"/>
      <c r="H13" s="640"/>
      <c r="I13" s="236">
        <v>1</v>
      </c>
      <c r="J13" s="640"/>
      <c r="K13" s="640"/>
    </row>
    <row r="14" spans="1:11" x14ac:dyDescent="0.2">
      <c r="A14" s="101" t="s">
        <v>914</v>
      </c>
      <c r="B14" s="692"/>
      <c r="C14" s="692"/>
      <c r="D14" s="101">
        <v>80</v>
      </c>
      <c r="E14" s="708"/>
      <c r="F14" s="640"/>
      <c r="G14" s="708"/>
      <c r="H14" s="640"/>
      <c r="I14" s="236">
        <f>I13+1</f>
        <v>2</v>
      </c>
      <c r="J14" s="640"/>
      <c r="K14" s="640"/>
    </row>
    <row r="15" spans="1:11" x14ac:dyDescent="0.2">
      <c r="A15" s="101" t="s">
        <v>914</v>
      </c>
      <c r="B15" s="692"/>
      <c r="C15" s="692"/>
      <c r="D15" s="101">
        <v>80</v>
      </c>
      <c r="E15" s="708"/>
      <c r="F15" s="640"/>
      <c r="G15" s="708"/>
      <c r="H15" s="640"/>
      <c r="I15" s="236">
        <f t="shared" ref="I15:I75" si="0">I14+1</f>
        <v>3</v>
      </c>
      <c r="J15" s="640"/>
      <c r="K15" s="640"/>
    </row>
    <row r="16" spans="1:11" x14ac:dyDescent="0.2">
      <c r="A16" s="101" t="s">
        <v>914</v>
      </c>
      <c r="B16" s="692"/>
      <c r="C16" s="692"/>
      <c r="D16" s="101">
        <v>80</v>
      </c>
      <c r="E16" s="708"/>
      <c r="F16" s="640"/>
      <c r="G16" s="708"/>
      <c r="H16" s="640"/>
      <c r="I16" s="236">
        <f t="shared" si="0"/>
        <v>4</v>
      </c>
      <c r="J16" s="640"/>
      <c r="K16" s="640"/>
    </row>
    <row r="17" spans="1:11" x14ac:dyDescent="0.2">
      <c r="A17" s="101" t="s">
        <v>914</v>
      </c>
      <c r="B17" s="692"/>
      <c r="C17" s="692"/>
      <c r="D17" s="101">
        <v>80</v>
      </c>
      <c r="E17" s="708"/>
      <c r="F17" s="640"/>
      <c r="G17" s="708"/>
      <c r="H17" s="640"/>
      <c r="I17" s="236">
        <f t="shared" si="0"/>
        <v>5</v>
      </c>
      <c r="J17" s="640"/>
      <c r="K17" s="640"/>
    </row>
    <row r="18" spans="1:11" x14ac:dyDescent="0.2">
      <c r="A18" s="101" t="s">
        <v>914</v>
      </c>
      <c r="B18" s="692"/>
      <c r="C18" s="692"/>
      <c r="D18" s="101">
        <v>80</v>
      </c>
      <c r="E18" s="708"/>
      <c r="F18" s="640"/>
      <c r="G18" s="708"/>
      <c r="H18" s="640"/>
      <c r="I18" s="236">
        <f t="shared" si="0"/>
        <v>6</v>
      </c>
      <c r="J18" s="640"/>
      <c r="K18" s="640"/>
    </row>
    <row r="19" spans="1:11" x14ac:dyDescent="0.2">
      <c r="A19" s="101" t="s">
        <v>914</v>
      </c>
      <c r="B19" s="692"/>
      <c r="C19" s="692"/>
      <c r="D19" s="101">
        <v>80</v>
      </c>
      <c r="E19" s="708"/>
      <c r="F19" s="640"/>
      <c r="G19" s="708"/>
      <c r="H19" s="640"/>
      <c r="I19" s="236">
        <f t="shared" si="0"/>
        <v>7</v>
      </c>
      <c r="J19" s="640"/>
      <c r="K19" s="640"/>
    </row>
    <row r="20" spans="1:11" x14ac:dyDescent="0.2">
      <c r="A20" s="101" t="s">
        <v>914</v>
      </c>
      <c r="B20" s="692"/>
      <c r="C20" s="692"/>
      <c r="D20" s="101">
        <v>80</v>
      </c>
      <c r="E20" s="708"/>
      <c r="F20" s="640"/>
      <c r="G20" s="708"/>
      <c r="H20" s="640"/>
      <c r="I20" s="236">
        <f t="shared" si="0"/>
        <v>8</v>
      </c>
      <c r="J20" s="640"/>
      <c r="K20" s="640"/>
    </row>
    <row r="21" spans="1:11" x14ac:dyDescent="0.2">
      <c r="A21" s="101" t="s">
        <v>914</v>
      </c>
      <c r="B21" s="692"/>
      <c r="C21" s="692"/>
      <c r="D21" s="101">
        <v>80</v>
      </c>
      <c r="E21" s="708"/>
      <c r="F21" s="640"/>
      <c r="G21" s="708"/>
      <c r="H21" s="640"/>
      <c r="I21" s="236">
        <f t="shared" si="0"/>
        <v>9</v>
      </c>
      <c r="J21" s="640"/>
      <c r="K21" s="640"/>
    </row>
    <row r="22" spans="1:11" x14ac:dyDescent="0.2">
      <c r="A22" s="101" t="s">
        <v>914</v>
      </c>
      <c r="B22" s="692"/>
      <c r="C22" s="692"/>
      <c r="D22" s="101">
        <v>80</v>
      </c>
      <c r="E22" s="708"/>
      <c r="F22" s="640"/>
      <c r="G22" s="708"/>
      <c r="H22" s="640"/>
      <c r="I22" s="236">
        <f t="shared" si="0"/>
        <v>10</v>
      </c>
      <c r="J22" s="640"/>
      <c r="K22" s="640"/>
    </row>
    <row r="23" spans="1:11" x14ac:dyDescent="0.2">
      <c r="A23" s="101" t="s">
        <v>914</v>
      </c>
      <c r="B23" s="692"/>
      <c r="C23" s="692"/>
      <c r="D23" s="101">
        <v>80</v>
      </c>
      <c r="E23" s="708"/>
      <c r="F23" s="640"/>
      <c r="G23" s="708"/>
      <c r="H23" s="640"/>
      <c r="I23" s="236">
        <f t="shared" si="0"/>
        <v>11</v>
      </c>
      <c r="J23" s="640"/>
      <c r="K23" s="640"/>
    </row>
    <row r="24" spans="1:11" x14ac:dyDescent="0.2">
      <c r="A24" s="101" t="s">
        <v>914</v>
      </c>
      <c r="B24" s="692"/>
      <c r="C24" s="692"/>
      <c r="D24" s="101">
        <v>80</v>
      </c>
      <c r="E24" s="708"/>
      <c r="F24" s="640"/>
      <c r="G24" s="708"/>
      <c r="H24" s="640"/>
      <c r="I24" s="236">
        <f t="shared" si="0"/>
        <v>12</v>
      </c>
      <c r="J24" s="640"/>
      <c r="K24" s="640"/>
    </row>
    <row r="25" spans="1:11" x14ac:dyDescent="0.2">
      <c r="A25" s="101" t="s">
        <v>914</v>
      </c>
      <c r="B25" s="692"/>
      <c r="C25" s="692"/>
      <c r="D25" s="101">
        <v>80</v>
      </c>
      <c r="E25" s="708"/>
      <c r="F25" s="640"/>
      <c r="G25" s="708"/>
      <c r="H25" s="640"/>
      <c r="I25" s="236">
        <f t="shared" si="0"/>
        <v>13</v>
      </c>
      <c r="J25" s="640"/>
      <c r="K25" s="640"/>
    </row>
    <row r="26" spans="1:11" x14ac:dyDescent="0.2">
      <c r="A26" s="101" t="s">
        <v>914</v>
      </c>
      <c r="B26" s="692"/>
      <c r="C26" s="692"/>
      <c r="D26" s="101">
        <v>80</v>
      </c>
      <c r="E26" s="708"/>
      <c r="F26" s="640"/>
      <c r="G26" s="708"/>
      <c r="H26" s="640"/>
      <c r="I26" s="236">
        <f t="shared" si="0"/>
        <v>14</v>
      </c>
      <c r="J26" s="640"/>
      <c r="K26" s="640"/>
    </row>
    <row r="27" spans="1:11" x14ac:dyDescent="0.2">
      <c r="A27" s="101" t="s">
        <v>914</v>
      </c>
      <c r="B27" s="692"/>
      <c r="C27" s="692"/>
      <c r="D27" s="101">
        <v>80</v>
      </c>
      <c r="E27" s="708"/>
      <c r="F27" s="640"/>
      <c r="G27" s="708"/>
      <c r="H27" s="640"/>
      <c r="I27" s="236">
        <f t="shared" si="0"/>
        <v>15</v>
      </c>
      <c r="J27" s="640"/>
      <c r="K27" s="640"/>
    </row>
    <row r="28" spans="1:11" x14ac:dyDescent="0.2">
      <c r="A28" s="101" t="s">
        <v>914</v>
      </c>
      <c r="B28" s="692"/>
      <c r="C28" s="692"/>
      <c r="D28" s="101">
        <v>80</v>
      </c>
      <c r="E28" s="708"/>
      <c r="F28" s="640"/>
      <c r="G28" s="708"/>
      <c r="H28" s="640"/>
      <c r="I28" s="236">
        <f t="shared" si="0"/>
        <v>16</v>
      </c>
      <c r="J28" s="640"/>
      <c r="K28" s="640"/>
    </row>
    <row r="29" spans="1:11" x14ac:dyDescent="0.2">
      <c r="A29" s="101" t="s">
        <v>914</v>
      </c>
      <c r="B29" s="692"/>
      <c r="C29" s="692"/>
      <c r="D29" s="101">
        <v>80</v>
      </c>
      <c r="E29" s="708"/>
      <c r="F29" s="640"/>
      <c r="G29" s="708"/>
      <c r="H29" s="640"/>
      <c r="I29" s="236">
        <f t="shared" si="0"/>
        <v>17</v>
      </c>
      <c r="J29" s="640"/>
      <c r="K29" s="640"/>
    </row>
    <row r="30" spans="1:11" x14ac:dyDescent="0.2">
      <c r="A30" s="101" t="s">
        <v>914</v>
      </c>
      <c r="B30" s="692"/>
      <c r="C30" s="692"/>
      <c r="D30" s="101">
        <v>80</v>
      </c>
      <c r="E30" s="708"/>
      <c r="F30" s="640"/>
      <c r="G30" s="708"/>
      <c r="H30" s="640"/>
      <c r="I30" s="236">
        <f t="shared" si="0"/>
        <v>18</v>
      </c>
      <c r="J30" s="640"/>
      <c r="K30" s="640"/>
    </row>
    <row r="31" spans="1:11" x14ac:dyDescent="0.2">
      <c r="A31" s="101" t="s">
        <v>914</v>
      </c>
      <c r="B31" s="692"/>
      <c r="C31" s="692"/>
      <c r="D31" s="101">
        <v>80</v>
      </c>
      <c r="E31" s="708"/>
      <c r="F31" s="640"/>
      <c r="G31" s="708"/>
      <c r="H31" s="640"/>
      <c r="I31" s="236">
        <f t="shared" si="0"/>
        <v>19</v>
      </c>
      <c r="J31" s="640"/>
      <c r="K31" s="640"/>
    </row>
    <row r="32" spans="1:11" x14ac:dyDescent="0.2">
      <c r="A32" s="101" t="s">
        <v>914</v>
      </c>
      <c r="B32" s="692"/>
      <c r="C32" s="692"/>
      <c r="D32" s="101">
        <v>80</v>
      </c>
      <c r="E32" s="708"/>
      <c r="F32" s="640"/>
      <c r="G32" s="708"/>
      <c r="H32" s="640"/>
      <c r="I32" s="236">
        <f t="shared" si="0"/>
        <v>20</v>
      </c>
      <c r="J32" s="640"/>
      <c r="K32" s="640"/>
    </row>
    <row r="33" spans="1:11" x14ac:dyDescent="0.2">
      <c r="A33" s="101" t="s">
        <v>914</v>
      </c>
      <c r="B33" s="692"/>
      <c r="C33" s="692"/>
      <c r="D33" s="101">
        <v>80</v>
      </c>
      <c r="E33" s="708"/>
      <c r="F33" s="640"/>
      <c r="G33" s="708"/>
      <c r="H33" s="640"/>
      <c r="I33" s="236">
        <f t="shared" si="0"/>
        <v>21</v>
      </c>
      <c r="J33" s="640"/>
      <c r="K33" s="640"/>
    </row>
    <row r="34" spans="1:11" x14ac:dyDescent="0.2">
      <c r="A34" s="101" t="s">
        <v>914</v>
      </c>
      <c r="B34" s="692"/>
      <c r="C34" s="692"/>
      <c r="D34" s="101">
        <v>80</v>
      </c>
      <c r="E34" s="708"/>
      <c r="F34" s="640"/>
      <c r="G34" s="708"/>
      <c r="H34" s="640"/>
      <c r="I34" s="236">
        <f t="shared" si="0"/>
        <v>22</v>
      </c>
      <c r="J34" s="640"/>
      <c r="K34" s="640"/>
    </row>
    <row r="35" spans="1:11" x14ac:dyDescent="0.2">
      <c r="A35" s="101" t="s">
        <v>914</v>
      </c>
      <c r="B35" s="692"/>
      <c r="C35" s="692"/>
      <c r="D35" s="101">
        <v>80</v>
      </c>
      <c r="E35" s="708"/>
      <c r="F35" s="640"/>
      <c r="G35" s="708"/>
      <c r="H35" s="640"/>
      <c r="I35" s="236">
        <f t="shared" si="0"/>
        <v>23</v>
      </c>
      <c r="J35" s="640"/>
      <c r="K35" s="640"/>
    </row>
    <row r="36" spans="1:11" ht="12.75" customHeight="1" x14ac:dyDescent="0.2">
      <c r="A36" s="101" t="s">
        <v>914</v>
      </c>
      <c r="B36" s="692"/>
      <c r="C36" s="692"/>
      <c r="D36" s="101">
        <v>80</v>
      </c>
      <c r="E36" s="708"/>
      <c r="F36" s="640"/>
      <c r="G36" s="708"/>
      <c r="H36" s="640"/>
      <c r="I36" s="236">
        <f t="shared" si="0"/>
        <v>24</v>
      </c>
      <c r="J36" s="640"/>
      <c r="K36" s="640"/>
    </row>
    <row r="37" spans="1:11" x14ac:dyDescent="0.2">
      <c r="A37" s="101" t="s">
        <v>914</v>
      </c>
      <c r="B37" s="692"/>
      <c r="C37" s="692"/>
      <c r="D37" s="101">
        <v>80</v>
      </c>
      <c r="E37" s="708"/>
      <c r="F37" s="640"/>
      <c r="G37" s="708"/>
      <c r="H37" s="640"/>
      <c r="I37" s="236">
        <f t="shared" si="0"/>
        <v>25</v>
      </c>
      <c r="J37" s="640"/>
      <c r="K37" s="640"/>
    </row>
    <row r="38" spans="1:11" x14ac:dyDescent="0.2">
      <c r="A38" s="101" t="s">
        <v>914</v>
      </c>
      <c r="B38" s="692"/>
      <c r="C38" s="692"/>
      <c r="D38" s="101">
        <v>80</v>
      </c>
      <c r="E38" s="708"/>
      <c r="F38" s="640"/>
      <c r="G38" s="708"/>
      <c r="H38" s="640"/>
      <c r="I38" s="236">
        <f t="shared" si="0"/>
        <v>26</v>
      </c>
      <c r="J38" s="640"/>
      <c r="K38" s="640"/>
    </row>
    <row r="39" spans="1:11" x14ac:dyDescent="0.2">
      <c r="A39" s="101" t="s">
        <v>914</v>
      </c>
      <c r="B39" s="692"/>
      <c r="C39" s="692"/>
      <c r="D39" s="101">
        <v>80</v>
      </c>
      <c r="E39" s="708"/>
      <c r="F39" s="640"/>
      <c r="G39" s="708"/>
      <c r="H39" s="640"/>
      <c r="I39" s="236">
        <f t="shared" si="0"/>
        <v>27</v>
      </c>
      <c r="J39" s="640"/>
      <c r="K39" s="640"/>
    </row>
    <row r="40" spans="1:11" x14ac:dyDescent="0.2">
      <c r="A40" s="101" t="s">
        <v>914</v>
      </c>
      <c r="B40" s="692"/>
      <c r="C40" s="692"/>
      <c r="D40" s="101">
        <v>80</v>
      </c>
      <c r="E40" s="708"/>
      <c r="F40" s="640"/>
      <c r="G40" s="708"/>
      <c r="H40" s="640"/>
      <c r="I40" s="236">
        <f t="shared" si="0"/>
        <v>28</v>
      </c>
      <c r="J40" s="640"/>
      <c r="K40" s="640"/>
    </row>
    <row r="41" spans="1:11" x14ac:dyDescent="0.2">
      <c r="A41" s="101" t="s">
        <v>914</v>
      </c>
      <c r="B41" s="692"/>
      <c r="C41" s="692"/>
      <c r="D41" s="101">
        <v>80</v>
      </c>
      <c r="E41" s="708"/>
      <c r="F41" s="640"/>
      <c r="G41" s="708"/>
      <c r="H41" s="640"/>
      <c r="I41" s="236">
        <f t="shared" si="0"/>
        <v>29</v>
      </c>
      <c r="J41" s="640"/>
      <c r="K41" s="640"/>
    </row>
    <row r="42" spans="1:11" x14ac:dyDescent="0.2">
      <c r="A42" s="101" t="s">
        <v>914</v>
      </c>
      <c r="B42" s="692"/>
      <c r="C42" s="692"/>
      <c r="D42" s="101">
        <v>80</v>
      </c>
      <c r="E42" s="708"/>
      <c r="F42" s="640"/>
      <c r="G42" s="708"/>
      <c r="H42" s="640"/>
      <c r="I42" s="236">
        <f t="shared" si="0"/>
        <v>30</v>
      </c>
      <c r="J42" s="640"/>
      <c r="K42" s="640"/>
    </row>
    <row r="43" spans="1:11" x14ac:dyDescent="0.2">
      <c r="A43" s="101" t="s">
        <v>914</v>
      </c>
      <c r="B43" s="692"/>
      <c r="C43" s="692"/>
      <c r="D43" s="101">
        <v>80</v>
      </c>
      <c r="E43" s="708"/>
      <c r="F43" s="640"/>
      <c r="G43" s="708"/>
      <c r="H43" s="640"/>
      <c r="I43" s="236">
        <f t="shared" si="0"/>
        <v>31</v>
      </c>
      <c r="J43" s="640"/>
      <c r="K43" s="640"/>
    </row>
    <row r="44" spans="1:11" x14ac:dyDescent="0.2">
      <c r="A44" s="101" t="s">
        <v>914</v>
      </c>
      <c r="B44" s="692"/>
      <c r="C44" s="692"/>
      <c r="D44" s="101">
        <v>80</v>
      </c>
      <c r="E44" s="708"/>
      <c r="F44" s="640"/>
      <c r="G44" s="708"/>
      <c r="H44" s="640"/>
      <c r="I44" s="236">
        <f t="shared" si="0"/>
        <v>32</v>
      </c>
      <c r="J44" s="640"/>
      <c r="K44" s="640"/>
    </row>
    <row r="45" spans="1:11" x14ac:dyDescent="0.2">
      <c r="A45" s="101" t="s">
        <v>914</v>
      </c>
      <c r="B45" s="692"/>
      <c r="C45" s="692"/>
      <c r="D45" s="101">
        <v>80</v>
      </c>
      <c r="E45" s="708"/>
      <c r="F45" s="640"/>
      <c r="G45" s="708"/>
      <c r="H45" s="640"/>
      <c r="I45" s="236">
        <f t="shared" si="0"/>
        <v>33</v>
      </c>
      <c r="J45" s="640"/>
      <c r="K45" s="640"/>
    </row>
    <row r="46" spans="1:11" x14ac:dyDescent="0.2">
      <c r="A46" s="101" t="s">
        <v>914</v>
      </c>
      <c r="B46" s="692"/>
      <c r="C46" s="692"/>
      <c r="D46" s="101">
        <v>80</v>
      </c>
      <c r="E46" s="708"/>
      <c r="F46" s="640"/>
      <c r="G46" s="708"/>
      <c r="H46" s="640"/>
      <c r="I46" s="236">
        <f t="shared" si="0"/>
        <v>34</v>
      </c>
      <c r="J46" s="640"/>
      <c r="K46" s="640"/>
    </row>
    <row r="47" spans="1:11" x14ac:dyDescent="0.2">
      <c r="A47" s="101" t="s">
        <v>914</v>
      </c>
      <c r="B47" s="692"/>
      <c r="C47" s="692"/>
      <c r="D47" s="101">
        <v>80</v>
      </c>
      <c r="E47" s="708"/>
      <c r="F47" s="640"/>
      <c r="G47" s="708"/>
      <c r="H47" s="640"/>
      <c r="I47" s="236">
        <f t="shared" si="0"/>
        <v>35</v>
      </c>
      <c r="J47" s="640"/>
      <c r="K47" s="640"/>
    </row>
    <row r="48" spans="1:11" x14ac:dyDescent="0.2">
      <c r="A48" s="101" t="s">
        <v>914</v>
      </c>
      <c r="B48" s="692"/>
      <c r="C48" s="692"/>
      <c r="D48" s="101">
        <v>80</v>
      </c>
      <c r="E48" s="708"/>
      <c r="F48" s="640"/>
      <c r="G48" s="708"/>
      <c r="H48" s="640"/>
      <c r="I48" s="236">
        <f t="shared" si="0"/>
        <v>36</v>
      </c>
      <c r="J48" s="640"/>
      <c r="K48" s="640"/>
    </row>
    <row r="49" spans="1:11" x14ac:dyDescent="0.2">
      <c r="A49" s="101" t="s">
        <v>914</v>
      </c>
      <c r="B49" s="692"/>
      <c r="C49" s="692"/>
      <c r="D49" s="101">
        <v>80</v>
      </c>
      <c r="E49" s="708"/>
      <c r="F49" s="640"/>
      <c r="G49" s="708"/>
      <c r="H49" s="640"/>
      <c r="I49" s="236">
        <f t="shared" si="0"/>
        <v>37</v>
      </c>
      <c r="J49" s="640"/>
      <c r="K49" s="640"/>
    </row>
    <row r="50" spans="1:11" x14ac:dyDescent="0.2">
      <c r="A50" s="101" t="s">
        <v>914</v>
      </c>
      <c r="B50" s="692"/>
      <c r="C50" s="692"/>
      <c r="D50" s="101">
        <v>80</v>
      </c>
      <c r="E50" s="708"/>
      <c r="F50" s="640"/>
      <c r="G50" s="708"/>
      <c r="H50" s="640"/>
      <c r="I50" s="236">
        <f t="shared" si="0"/>
        <v>38</v>
      </c>
      <c r="J50" s="640"/>
      <c r="K50" s="640"/>
    </row>
    <row r="51" spans="1:11" x14ac:dyDescent="0.2">
      <c r="A51" s="101" t="s">
        <v>914</v>
      </c>
      <c r="B51" s="692"/>
      <c r="C51" s="692"/>
      <c r="D51" s="101">
        <v>80</v>
      </c>
      <c r="E51" s="708"/>
      <c r="F51" s="640"/>
      <c r="G51" s="708"/>
      <c r="H51" s="640"/>
      <c r="I51" s="236">
        <f t="shared" si="0"/>
        <v>39</v>
      </c>
      <c r="J51" s="640"/>
      <c r="K51" s="640"/>
    </row>
    <row r="52" spans="1:11" x14ac:dyDescent="0.2">
      <c r="A52" s="101" t="s">
        <v>914</v>
      </c>
      <c r="B52" s="692"/>
      <c r="C52" s="692"/>
      <c r="D52" s="101">
        <v>80</v>
      </c>
      <c r="E52" s="708"/>
      <c r="F52" s="640"/>
      <c r="G52" s="708"/>
      <c r="H52" s="640"/>
      <c r="I52" s="236">
        <f t="shared" si="0"/>
        <v>40</v>
      </c>
      <c r="J52" s="640"/>
      <c r="K52" s="640"/>
    </row>
    <row r="53" spans="1:11" x14ac:dyDescent="0.2">
      <c r="A53" s="101" t="s">
        <v>914</v>
      </c>
      <c r="B53" s="692"/>
      <c r="C53" s="692"/>
      <c r="D53" s="101">
        <v>80</v>
      </c>
      <c r="E53" s="708"/>
      <c r="F53" s="640"/>
      <c r="G53" s="708"/>
      <c r="H53" s="640"/>
      <c r="I53" s="236">
        <f t="shared" si="0"/>
        <v>41</v>
      </c>
      <c r="J53" s="640"/>
      <c r="K53" s="640"/>
    </row>
    <row r="54" spans="1:11" x14ac:dyDescent="0.2">
      <c r="A54" s="101" t="s">
        <v>914</v>
      </c>
      <c r="B54" s="692"/>
      <c r="C54" s="692"/>
      <c r="D54" s="101">
        <v>80</v>
      </c>
      <c r="E54" s="708"/>
      <c r="F54" s="640"/>
      <c r="G54" s="708"/>
      <c r="H54" s="640"/>
      <c r="I54" s="236">
        <f t="shared" si="0"/>
        <v>42</v>
      </c>
      <c r="J54" s="640"/>
      <c r="K54" s="640"/>
    </row>
    <row r="55" spans="1:11" x14ac:dyDescent="0.2">
      <c r="A55" s="101" t="s">
        <v>914</v>
      </c>
      <c r="B55" s="692"/>
      <c r="C55" s="692"/>
      <c r="D55" s="101">
        <v>80</v>
      </c>
      <c r="E55" s="708"/>
      <c r="F55" s="640"/>
      <c r="G55" s="708"/>
      <c r="H55" s="640"/>
      <c r="I55" s="236">
        <f t="shared" si="0"/>
        <v>43</v>
      </c>
      <c r="J55" s="640"/>
      <c r="K55" s="640"/>
    </row>
    <row r="56" spans="1:11" x14ac:dyDescent="0.2">
      <c r="A56" s="101" t="s">
        <v>914</v>
      </c>
      <c r="B56" s="692"/>
      <c r="C56" s="692"/>
      <c r="D56" s="101">
        <v>80</v>
      </c>
      <c r="E56" s="708"/>
      <c r="F56" s="640"/>
      <c r="G56" s="708"/>
      <c r="H56" s="640"/>
      <c r="I56" s="236">
        <f t="shared" si="0"/>
        <v>44</v>
      </c>
      <c r="J56" s="640"/>
      <c r="K56" s="640"/>
    </row>
    <row r="57" spans="1:11" x14ac:dyDescent="0.2">
      <c r="A57" s="101" t="s">
        <v>914</v>
      </c>
      <c r="B57" s="692"/>
      <c r="C57" s="692"/>
      <c r="D57" s="101">
        <v>80</v>
      </c>
      <c r="E57" s="708"/>
      <c r="F57" s="640"/>
      <c r="G57" s="708"/>
      <c r="H57" s="640"/>
      <c r="I57" s="236">
        <f t="shared" si="0"/>
        <v>45</v>
      </c>
      <c r="J57" s="640"/>
      <c r="K57" s="640"/>
    </row>
    <row r="58" spans="1:11" x14ac:dyDescent="0.2">
      <c r="A58" s="101" t="s">
        <v>914</v>
      </c>
      <c r="B58" s="692"/>
      <c r="C58" s="692"/>
      <c r="D58" s="101">
        <v>80</v>
      </c>
      <c r="E58" s="708"/>
      <c r="F58" s="640"/>
      <c r="G58" s="708"/>
      <c r="H58" s="640"/>
      <c r="I58" s="236">
        <f t="shared" si="0"/>
        <v>46</v>
      </c>
      <c r="J58" s="640"/>
      <c r="K58" s="640"/>
    </row>
    <row r="59" spans="1:11" x14ac:dyDescent="0.2">
      <c r="A59" s="101" t="s">
        <v>914</v>
      </c>
      <c r="B59" s="692"/>
      <c r="C59" s="692"/>
      <c r="D59" s="101">
        <v>80</v>
      </c>
      <c r="E59" s="708"/>
      <c r="F59" s="640"/>
      <c r="G59" s="708"/>
      <c r="H59" s="640"/>
      <c r="I59" s="236">
        <f t="shared" si="0"/>
        <v>47</v>
      </c>
      <c r="J59" s="640"/>
      <c r="K59" s="640"/>
    </row>
    <row r="60" spans="1:11" x14ac:dyDescent="0.2">
      <c r="A60" s="101" t="s">
        <v>914</v>
      </c>
      <c r="B60" s="692"/>
      <c r="C60" s="692"/>
      <c r="D60" s="101">
        <v>80</v>
      </c>
      <c r="E60" s="708"/>
      <c r="F60" s="640"/>
      <c r="G60" s="708"/>
      <c r="H60" s="640"/>
      <c r="I60" s="236">
        <f t="shared" si="0"/>
        <v>48</v>
      </c>
      <c r="J60" s="640"/>
      <c r="K60" s="640"/>
    </row>
    <row r="61" spans="1:11" x14ac:dyDescent="0.2">
      <c r="A61" s="101" t="s">
        <v>914</v>
      </c>
      <c r="B61" s="692"/>
      <c r="C61" s="692"/>
      <c r="D61" s="101">
        <v>80</v>
      </c>
      <c r="E61" s="708"/>
      <c r="F61" s="640"/>
      <c r="G61" s="708"/>
      <c r="H61" s="640"/>
      <c r="I61" s="236">
        <f t="shared" si="0"/>
        <v>49</v>
      </c>
      <c r="J61" s="640"/>
      <c r="K61" s="640"/>
    </row>
    <row r="62" spans="1:11" x14ac:dyDescent="0.2">
      <c r="A62" s="101" t="s">
        <v>914</v>
      </c>
      <c r="B62" s="692"/>
      <c r="C62" s="692"/>
      <c r="D62" s="101">
        <v>80</v>
      </c>
      <c r="E62" s="708"/>
      <c r="F62" s="640"/>
      <c r="G62" s="708"/>
      <c r="H62" s="640"/>
      <c r="I62" s="236">
        <f t="shared" si="0"/>
        <v>50</v>
      </c>
      <c r="J62" s="640"/>
      <c r="K62" s="640"/>
    </row>
    <row r="63" spans="1:11" x14ac:dyDescent="0.2">
      <c r="A63" s="101" t="s">
        <v>914</v>
      </c>
      <c r="B63" s="692"/>
      <c r="C63" s="692"/>
      <c r="D63" s="101">
        <v>80</v>
      </c>
      <c r="E63" s="708"/>
      <c r="F63" s="640"/>
      <c r="G63" s="708"/>
      <c r="H63" s="640"/>
      <c r="I63" s="236">
        <f t="shared" si="0"/>
        <v>51</v>
      </c>
      <c r="J63" s="640"/>
      <c r="K63" s="640"/>
    </row>
    <row r="64" spans="1:11" x14ac:dyDescent="0.2">
      <c r="A64" s="101" t="s">
        <v>914</v>
      </c>
      <c r="B64" s="692"/>
      <c r="C64" s="692"/>
      <c r="D64" s="101">
        <v>80</v>
      </c>
      <c r="E64" s="708"/>
      <c r="F64" s="640"/>
      <c r="G64" s="708"/>
      <c r="H64" s="640"/>
      <c r="I64" s="236">
        <f t="shared" si="0"/>
        <v>52</v>
      </c>
      <c r="J64" s="640"/>
      <c r="K64" s="640"/>
    </row>
    <row r="65" spans="1:11" x14ac:dyDescent="0.2">
      <c r="A65" s="101" t="s">
        <v>914</v>
      </c>
      <c r="B65" s="692"/>
      <c r="C65" s="692"/>
      <c r="D65" s="101">
        <v>80</v>
      </c>
      <c r="E65" s="708"/>
      <c r="F65" s="640"/>
      <c r="G65" s="708"/>
      <c r="H65" s="640"/>
      <c r="I65" s="236">
        <f t="shared" si="0"/>
        <v>53</v>
      </c>
      <c r="J65" s="640"/>
      <c r="K65" s="640"/>
    </row>
    <row r="66" spans="1:11" x14ac:dyDescent="0.2">
      <c r="A66" s="101" t="s">
        <v>914</v>
      </c>
      <c r="B66" s="692"/>
      <c r="C66" s="692"/>
      <c r="D66" s="101">
        <v>80</v>
      </c>
      <c r="E66" s="708"/>
      <c r="F66" s="640"/>
      <c r="G66" s="708"/>
      <c r="H66" s="640"/>
      <c r="I66" s="236">
        <f t="shared" si="0"/>
        <v>54</v>
      </c>
      <c r="J66" s="640"/>
      <c r="K66" s="640"/>
    </row>
    <row r="67" spans="1:11" x14ac:dyDescent="0.2">
      <c r="A67" s="101" t="s">
        <v>914</v>
      </c>
      <c r="B67" s="692"/>
      <c r="C67" s="692"/>
      <c r="D67" s="101">
        <v>80</v>
      </c>
      <c r="E67" s="708"/>
      <c r="F67" s="640"/>
      <c r="G67" s="708"/>
      <c r="H67" s="640"/>
      <c r="I67" s="236">
        <f t="shared" si="0"/>
        <v>55</v>
      </c>
      <c r="J67" s="640"/>
      <c r="K67" s="640"/>
    </row>
    <row r="68" spans="1:11" x14ac:dyDescent="0.2">
      <c r="A68" s="101" t="s">
        <v>914</v>
      </c>
      <c r="B68" s="692"/>
      <c r="C68" s="692"/>
      <c r="D68" s="101">
        <v>80</v>
      </c>
      <c r="E68" s="708"/>
      <c r="F68" s="640"/>
      <c r="G68" s="708"/>
      <c r="H68" s="640"/>
      <c r="I68" s="236">
        <f t="shared" si="0"/>
        <v>56</v>
      </c>
      <c r="J68" s="640"/>
      <c r="K68" s="640"/>
    </row>
    <row r="69" spans="1:11" x14ac:dyDescent="0.2">
      <c r="A69" s="101" t="s">
        <v>914</v>
      </c>
      <c r="B69" s="692"/>
      <c r="C69" s="692"/>
      <c r="D69" s="101">
        <v>80</v>
      </c>
      <c r="E69" s="708"/>
      <c r="F69" s="640"/>
      <c r="G69" s="708"/>
      <c r="H69" s="640"/>
      <c r="I69" s="236">
        <f t="shared" si="0"/>
        <v>57</v>
      </c>
      <c r="J69" s="640"/>
      <c r="K69" s="640"/>
    </row>
    <row r="70" spans="1:11" x14ac:dyDescent="0.2">
      <c r="A70" s="101" t="s">
        <v>914</v>
      </c>
      <c r="B70" s="692"/>
      <c r="C70" s="692"/>
      <c r="D70" s="101">
        <v>80</v>
      </c>
      <c r="E70" s="708"/>
      <c r="F70" s="640"/>
      <c r="G70" s="708"/>
      <c r="H70" s="640"/>
      <c r="I70" s="236">
        <f t="shared" si="0"/>
        <v>58</v>
      </c>
      <c r="J70" s="640"/>
      <c r="K70" s="640"/>
    </row>
    <row r="71" spans="1:11" x14ac:dyDescent="0.2">
      <c r="A71" s="101" t="s">
        <v>914</v>
      </c>
      <c r="B71" s="692"/>
      <c r="C71" s="692"/>
      <c r="D71" s="101">
        <v>80</v>
      </c>
      <c r="E71" s="708"/>
      <c r="F71" s="640"/>
      <c r="G71" s="708"/>
      <c r="H71" s="640"/>
      <c r="I71" s="236">
        <f t="shared" si="0"/>
        <v>59</v>
      </c>
      <c r="J71" s="640"/>
      <c r="K71" s="640"/>
    </row>
    <row r="72" spans="1:11" x14ac:dyDescent="0.2">
      <c r="A72" s="101" t="s">
        <v>914</v>
      </c>
      <c r="B72" s="692"/>
      <c r="C72" s="692"/>
      <c r="D72" s="101">
        <v>80</v>
      </c>
      <c r="E72" s="708"/>
      <c r="F72" s="640"/>
      <c r="G72" s="708"/>
      <c r="H72" s="640"/>
      <c r="I72" s="236">
        <f t="shared" si="0"/>
        <v>60</v>
      </c>
      <c r="J72" s="640"/>
      <c r="K72" s="640"/>
    </row>
    <row r="73" spans="1:11" x14ac:dyDescent="0.2">
      <c r="A73" s="101" t="s">
        <v>914</v>
      </c>
      <c r="B73" s="692"/>
      <c r="C73" s="692"/>
      <c r="D73" s="101">
        <v>80</v>
      </c>
      <c r="E73" s="708"/>
      <c r="F73" s="640"/>
      <c r="G73" s="708"/>
      <c r="H73" s="640"/>
      <c r="I73" s="236">
        <f t="shared" si="0"/>
        <v>61</v>
      </c>
      <c r="J73" s="640"/>
      <c r="K73" s="640"/>
    </row>
    <row r="74" spans="1:11" x14ac:dyDescent="0.2">
      <c r="A74" s="101" t="s">
        <v>914</v>
      </c>
      <c r="B74" s="692"/>
      <c r="C74" s="692"/>
      <c r="D74" s="101">
        <v>80</v>
      </c>
      <c r="E74" s="708"/>
      <c r="F74" s="640"/>
      <c r="G74" s="708"/>
      <c r="H74" s="640"/>
      <c r="I74" s="236">
        <f t="shared" si="0"/>
        <v>62</v>
      </c>
      <c r="J74" s="640"/>
      <c r="K74" s="640"/>
    </row>
    <row r="75" spans="1:11" x14ac:dyDescent="0.2">
      <c r="A75" s="101" t="s">
        <v>914</v>
      </c>
      <c r="B75" s="692"/>
      <c r="C75" s="692"/>
      <c r="D75" s="101">
        <v>80</v>
      </c>
      <c r="E75" s="708"/>
      <c r="F75" s="640"/>
      <c r="G75" s="708"/>
      <c r="H75" s="640"/>
      <c r="I75" s="236">
        <f t="shared" si="0"/>
        <v>63</v>
      </c>
      <c r="J75" s="640"/>
      <c r="K75" s="640"/>
    </row>
    <row r="76" spans="1:11" ht="18.75" x14ac:dyDescent="0.3">
      <c r="F76" s="693">
        <f>SUM(F13:F75)</f>
        <v>0</v>
      </c>
      <c r="G76" s="158"/>
      <c r="H76" s="693">
        <f>SUM(H13:H75)</f>
        <v>0</v>
      </c>
      <c r="I76" s="151"/>
      <c r="J76" s="693">
        <f>SUM(J13:J75)</f>
        <v>0</v>
      </c>
      <c r="K76" s="693">
        <f>SUM(K13:K75)</f>
        <v>0</v>
      </c>
    </row>
  </sheetData>
  <sheetProtection password="D13B" sheet="1" objects="1" scenarios="1" selectLockedCells="1"/>
  <mergeCells count="4">
    <mergeCell ref="H6:I6"/>
    <mergeCell ref="H7:I7"/>
    <mergeCell ref="H8:I8"/>
    <mergeCell ref="E10:H10"/>
  </mergeCells>
  <phoneticPr fontId="2" type="noConversion"/>
  <pageMargins left="0.25" right="0.25" top="0.38" bottom="0.43" header="0.17" footer="0.17"/>
  <pageSetup scale="75" orientation="portrait" r:id="rId1"/>
  <headerFooter alignWithMargins="0">
    <oddHeader>&amp;R&amp;"Times New Roman,Bold"&amp;11Page 19.&amp;P</oddHeader>
    <oddFooter>&amp;L&amp;8&amp;Z&amp;F, &amp;A&amp;R&amp;8&amp;D, &amp;T</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7" tint="0.39997558519241921"/>
  </sheetPr>
  <dimension ref="A1:K76"/>
  <sheetViews>
    <sheetView zoomScaleNormal="100" workbookViewId="0">
      <selection activeCell="J13" sqref="J13:K76"/>
    </sheetView>
  </sheetViews>
  <sheetFormatPr defaultRowHeight="12.75" x14ac:dyDescent="0.2"/>
  <cols>
    <col min="1" max="1" width="6.42578125" style="70" customWidth="1"/>
    <col min="2" max="2" width="14.5703125" style="70" customWidth="1"/>
    <col min="3" max="3" width="14.28515625" style="70" customWidth="1"/>
    <col min="4" max="4" width="7.42578125" style="70" customWidth="1"/>
    <col min="5" max="5" width="12.7109375" style="70" customWidth="1"/>
    <col min="6" max="6" width="16.140625" style="70" customWidth="1"/>
    <col min="7" max="7" width="11.28515625" style="70" customWidth="1"/>
    <col min="8" max="8" width="15.28515625" style="70" customWidth="1"/>
    <col min="9" max="9" width="5.140625" style="70" customWidth="1"/>
    <col min="10" max="10" width="13.28515625" style="70" customWidth="1"/>
    <col min="11" max="11" width="14.42578125" style="70" customWidth="1"/>
    <col min="12" max="16384" width="9.140625" style="70"/>
  </cols>
  <sheetData>
    <row r="1" spans="1:11" ht="18.75" x14ac:dyDescent="0.3">
      <c r="A1" s="50" t="s">
        <v>1036</v>
      </c>
      <c r="B1" s="151"/>
      <c r="C1" s="151"/>
      <c r="D1" s="151"/>
      <c r="E1" s="151"/>
      <c r="F1" s="151"/>
      <c r="G1" s="151"/>
      <c r="H1" s="151"/>
      <c r="I1" s="83" t="s">
        <v>356</v>
      </c>
      <c r="J1" s="151"/>
      <c r="K1" s="151"/>
    </row>
    <row r="2" spans="1:11" ht="18.75" x14ac:dyDescent="0.3">
      <c r="A2" s="50" t="s">
        <v>805</v>
      </c>
      <c r="B2" s="151"/>
      <c r="C2" s="151"/>
      <c r="D2" s="151"/>
      <c r="E2" s="151"/>
      <c r="F2" s="151"/>
      <c r="G2" s="151"/>
      <c r="H2" s="151"/>
      <c r="I2" s="96"/>
      <c r="J2" s="151"/>
      <c r="K2" s="151"/>
    </row>
    <row r="3" spans="1:11" ht="18.75" x14ac:dyDescent="0.3">
      <c r="A3" s="50" t="s">
        <v>301</v>
      </c>
      <c r="B3" s="151"/>
      <c r="C3" s="151"/>
      <c r="D3" s="151"/>
      <c r="E3" s="151"/>
      <c r="F3" s="151"/>
      <c r="G3" s="151"/>
      <c r="H3" s="151"/>
      <c r="I3" s="96"/>
      <c r="J3" s="151"/>
      <c r="K3" s="151"/>
    </row>
    <row r="4" spans="1:11" ht="18.75" x14ac:dyDescent="0.3">
      <c r="A4" s="50" t="s">
        <v>988</v>
      </c>
      <c r="B4" s="151"/>
      <c r="C4" s="151"/>
      <c r="D4" s="151"/>
      <c r="E4" s="151"/>
      <c r="F4" s="151"/>
      <c r="G4" s="151"/>
      <c r="H4" s="151"/>
      <c r="I4" s="96"/>
      <c r="J4" s="151"/>
      <c r="K4" s="151"/>
    </row>
    <row r="5" spans="1:11" ht="6" customHeight="1" x14ac:dyDescent="0.3">
      <c r="A5" s="50"/>
      <c r="B5" s="151"/>
      <c r="C5" s="151"/>
      <c r="D5" s="151"/>
      <c r="E5" s="151"/>
      <c r="F5" s="151"/>
      <c r="G5" s="151"/>
      <c r="H5" s="151"/>
      <c r="I5" s="96"/>
      <c r="J5" s="151"/>
      <c r="K5" s="151"/>
    </row>
    <row r="6" spans="1:11" ht="30.75" customHeight="1" thickBot="1" x14ac:dyDescent="0.35">
      <c r="A6" s="96"/>
      <c r="B6" s="96"/>
      <c r="C6" s="96"/>
      <c r="D6" s="96"/>
      <c r="E6" s="96"/>
      <c r="F6" s="151"/>
      <c r="G6" s="98" t="s">
        <v>221</v>
      </c>
      <c r="H6" s="794">
        <f>'1 Provider Data'!$B$5</f>
        <v>0</v>
      </c>
      <c r="I6" s="794"/>
      <c r="J6" s="151"/>
      <c r="K6" s="151"/>
    </row>
    <row r="7" spans="1:11" ht="18.75" x14ac:dyDescent="0.3">
      <c r="A7" s="694" t="str">
        <f>'5  Position Codes &amp;Titles'!B96</f>
        <v xml:space="preserve">Occupational Therapist, licensed </v>
      </c>
      <c r="B7" s="695"/>
      <c r="C7" s="695"/>
      <c r="D7" s="695"/>
      <c r="E7" s="696"/>
      <c r="F7" s="151"/>
      <c r="G7" s="98" t="s">
        <v>1034</v>
      </c>
      <c r="H7" s="887">
        <f>+'1 Provider Data'!$B$12</f>
        <v>0</v>
      </c>
      <c r="I7" s="887"/>
      <c r="J7" s="151"/>
      <c r="K7" s="151"/>
    </row>
    <row r="8" spans="1:11" ht="19.5" thickBot="1" x14ac:dyDescent="0.35">
      <c r="A8" s="697"/>
      <c r="B8" s="698"/>
      <c r="C8" s="698"/>
      <c r="D8" s="698"/>
      <c r="E8" s="699"/>
      <c r="F8" s="151"/>
      <c r="G8" s="98" t="s">
        <v>222</v>
      </c>
      <c r="H8" s="798">
        <f>'1 Provider Data'!$B$7</f>
        <v>41455</v>
      </c>
      <c r="I8" s="798"/>
      <c r="J8" s="151"/>
      <c r="K8" s="151"/>
    </row>
    <row r="9" spans="1:11" ht="19.5" thickBot="1" x14ac:dyDescent="0.35">
      <c r="A9" s="96"/>
      <c r="B9" s="96"/>
      <c r="C9" s="96"/>
      <c r="D9" s="96"/>
      <c r="E9" s="96"/>
      <c r="F9" s="152"/>
      <c r="G9" s="152"/>
      <c r="H9" s="153"/>
      <c r="I9" s="96"/>
      <c r="J9" s="151"/>
      <c r="K9" s="151"/>
    </row>
    <row r="10" spans="1:11" ht="24" customHeight="1" thickBot="1" x14ac:dyDescent="0.35">
      <c r="A10" s="96"/>
      <c r="B10" s="96"/>
      <c r="C10" s="96"/>
      <c r="D10" s="96"/>
      <c r="E10" s="918" t="s">
        <v>12</v>
      </c>
      <c r="F10" s="919"/>
      <c r="G10" s="919"/>
      <c r="H10" s="920"/>
      <c r="I10" s="96"/>
      <c r="J10" s="151"/>
      <c r="K10" s="151"/>
    </row>
    <row r="11" spans="1:11" ht="13.5" thickBot="1" x14ac:dyDescent="0.25">
      <c r="A11" s="145" t="s">
        <v>845</v>
      </c>
      <c r="B11" s="145" t="s">
        <v>846</v>
      </c>
      <c r="C11" s="145" t="s">
        <v>847</v>
      </c>
      <c r="D11" s="145" t="s">
        <v>848</v>
      </c>
      <c r="E11" s="238" t="s">
        <v>849</v>
      </c>
      <c r="F11" s="238" t="s">
        <v>844</v>
      </c>
      <c r="G11" s="238" t="s">
        <v>843</v>
      </c>
      <c r="H11" s="238" t="s">
        <v>850</v>
      </c>
      <c r="J11" s="238" t="s">
        <v>851</v>
      </c>
      <c r="K11" s="238" t="s">
        <v>123</v>
      </c>
    </row>
    <row r="12" spans="1:11" ht="93.75" x14ac:dyDescent="0.2">
      <c r="A12" s="347" t="s">
        <v>244</v>
      </c>
      <c r="B12" s="155" t="s">
        <v>997</v>
      </c>
      <c r="C12" s="156" t="s">
        <v>998</v>
      </c>
      <c r="D12" s="156" t="s">
        <v>36</v>
      </c>
      <c r="E12" s="156" t="s">
        <v>242</v>
      </c>
      <c r="F12" s="99" t="s">
        <v>442</v>
      </c>
      <c r="G12" s="156" t="s">
        <v>243</v>
      </c>
      <c r="H12" s="99" t="s">
        <v>300</v>
      </c>
      <c r="I12" s="160" t="s">
        <v>31</v>
      </c>
      <c r="J12" s="99" t="s">
        <v>880</v>
      </c>
      <c r="K12" s="99" t="s">
        <v>881</v>
      </c>
    </row>
    <row r="13" spans="1:11" x14ac:dyDescent="0.2">
      <c r="A13" s="101" t="s">
        <v>914</v>
      </c>
      <c r="B13" s="692"/>
      <c r="C13" s="692"/>
      <c r="D13" s="101">
        <v>90</v>
      </c>
      <c r="E13" s="708"/>
      <c r="F13" s="640"/>
      <c r="G13" s="708"/>
      <c r="H13" s="640"/>
      <c r="I13" s="236">
        <v>1</v>
      </c>
      <c r="J13" s="640"/>
      <c r="K13" s="640"/>
    </row>
    <row r="14" spans="1:11" x14ac:dyDescent="0.2">
      <c r="A14" s="101" t="s">
        <v>914</v>
      </c>
      <c r="B14" s="692"/>
      <c r="C14" s="692"/>
      <c r="D14" s="101">
        <v>90</v>
      </c>
      <c r="E14" s="708"/>
      <c r="F14" s="640"/>
      <c r="G14" s="708"/>
      <c r="H14" s="640"/>
      <c r="I14" s="236">
        <f>I13+1</f>
        <v>2</v>
      </c>
      <c r="J14" s="640"/>
      <c r="K14" s="640"/>
    </row>
    <row r="15" spans="1:11" x14ac:dyDescent="0.2">
      <c r="A15" s="101" t="s">
        <v>914</v>
      </c>
      <c r="B15" s="692"/>
      <c r="C15" s="692"/>
      <c r="D15" s="101">
        <v>90</v>
      </c>
      <c r="E15" s="708"/>
      <c r="F15" s="640"/>
      <c r="G15" s="708"/>
      <c r="H15" s="640"/>
      <c r="I15" s="236">
        <f t="shared" ref="I15:I75" si="0">I14+1</f>
        <v>3</v>
      </c>
      <c r="J15" s="640"/>
      <c r="K15" s="640"/>
    </row>
    <row r="16" spans="1:11" x14ac:dyDescent="0.2">
      <c r="A16" s="101" t="s">
        <v>914</v>
      </c>
      <c r="B16" s="692"/>
      <c r="C16" s="692"/>
      <c r="D16" s="101">
        <v>90</v>
      </c>
      <c r="E16" s="708"/>
      <c r="F16" s="640"/>
      <c r="G16" s="708"/>
      <c r="H16" s="640"/>
      <c r="I16" s="236">
        <f t="shared" si="0"/>
        <v>4</v>
      </c>
      <c r="J16" s="640"/>
      <c r="K16" s="640"/>
    </row>
    <row r="17" spans="1:11" x14ac:dyDescent="0.2">
      <c r="A17" s="101" t="s">
        <v>914</v>
      </c>
      <c r="B17" s="692"/>
      <c r="C17" s="692"/>
      <c r="D17" s="101">
        <v>90</v>
      </c>
      <c r="E17" s="708"/>
      <c r="F17" s="640"/>
      <c r="G17" s="708"/>
      <c r="H17" s="640"/>
      <c r="I17" s="236">
        <f t="shared" si="0"/>
        <v>5</v>
      </c>
      <c r="J17" s="640"/>
      <c r="K17" s="640"/>
    </row>
    <row r="18" spans="1:11" x14ac:dyDescent="0.2">
      <c r="A18" s="101" t="s">
        <v>914</v>
      </c>
      <c r="B18" s="692"/>
      <c r="C18" s="692"/>
      <c r="D18" s="101">
        <v>90</v>
      </c>
      <c r="E18" s="708"/>
      <c r="F18" s="640"/>
      <c r="G18" s="708"/>
      <c r="H18" s="640"/>
      <c r="I18" s="236">
        <f t="shared" si="0"/>
        <v>6</v>
      </c>
      <c r="J18" s="640"/>
      <c r="K18" s="640"/>
    </row>
    <row r="19" spans="1:11" x14ac:dyDescent="0.2">
      <c r="A19" s="101" t="s">
        <v>914</v>
      </c>
      <c r="B19" s="692"/>
      <c r="C19" s="692"/>
      <c r="D19" s="101">
        <v>90</v>
      </c>
      <c r="E19" s="708"/>
      <c r="F19" s="640"/>
      <c r="G19" s="708"/>
      <c r="H19" s="640"/>
      <c r="I19" s="236">
        <f t="shared" si="0"/>
        <v>7</v>
      </c>
      <c r="J19" s="640"/>
      <c r="K19" s="640"/>
    </row>
    <row r="20" spans="1:11" x14ac:dyDescent="0.2">
      <c r="A20" s="101" t="s">
        <v>914</v>
      </c>
      <c r="B20" s="692"/>
      <c r="C20" s="692"/>
      <c r="D20" s="101">
        <v>90</v>
      </c>
      <c r="E20" s="708"/>
      <c r="F20" s="640"/>
      <c r="G20" s="708"/>
      <c r="H20" s="640"/>
      <c r="I20" s="236">
        <f t="shared" si="0"/>
        <v>8</v>
      </c>
      <c r="J20" s="640"/>
      <c r="K20" s="640"/>
    </row>
    <row r="21" spans="1:11" x14ac:dyDescent="0.2">
      <c r="A21" s="101" t="s">
        <v>914</v>
      </c>
      <c r="B21" s="692"/>
      <c r="C21" s="692"/>
      <c r="D21" s="101">
        <v>90</v>
      </c>
      <c r="E21" s="708"/>
      <c r="F21" s="640"/>
      <c r="G21" s="708"/>
      <c r="H21" s="640"/>
      <c r="I21" s="236">
        <f t="shared" si="0"/>
        <v>9</v>
      </c>
      <c r="J21" s="640"/>
      <c r="K21" s="640"/>
    </row>
    <row r="22" spans="1:11" x14ac:dyDescent="0.2">
      <c r="A22" s="101" t="s">
        <v>914</v>
      </c>
      <c r="B22" s="692"/>
      <c r="C22" s="692"/>
      <c r="D22" s="101">
        <v>90</v>
      </c>
      <c r="E22" s="708"/>
      <c r="F22" s="640"/>
      <c r="G22" s="708"/>
      <c r="H22" s="640"/>
      <c r="I22" s="236">
        <f t="shared" si="0"/>
        <v>10</v>
      </c>
      <c r="J22" s="640"/>
      <c r="K22" s="640"/>
    </row>
    <row r="23" spans="1:11" x14ac:dyDescent="0.2">
      <c r="A23" s="101" t="s">
        <v>914</v>
      </c>
      <c r="B23" s="692"/>
      <c r="C23" s="692"/>
      <c r="D23" s="101">
        <v>90</v>
      </c>
      <c r="E23" s="708"/>
      <c r="F23" s="640"/>
      <c r="G23" s="708"/>
      <c r="H23" s="640"/>
      <c r="I23" s="236">
        <f t="shared" si="0"/>
        <v>11</v>
      </c>
      <c r="J23" s="640"/>
      <c r="K23" s="640"/>
    </row>
    <row r="24" spans="1:11" x14ac:dyDescent="0.2">
      <c r="A24" s="101" t="s">
        <v>914</v>
      </c>
      <c r="B24" s="692"/>
      <c r="C24" s="692"/>
      <c r="D24" s="101">
        <v>90</v>
      </c>
      <c r="E24" s="708"/>
      <c r="F24" s="640"/>
      <c r="G24" s="708"/>
      <c r="H24" s="640"/>
      <c r="I24" s="236">
        <f t="shared" si="0"/>
        <v>12</v>
      </c>
      <c r="J24" s="640"/>
      <c r="K24" s="640"/>
    </row>
    <row r="25" spans="1:11" x14ac:dyDescent="0.2">
      <c r="A25" s="101" t="s">
        <v>914</v>
      </c>
      <c r="B25" s="692"/>
      <c r="C25" s="692"/>
      <c r="D25" s="101">
        <v>90</v>
      </c>
      <c r="E25" s="708"/>
      <c r="F25" s="640"/>
      <c r="G25" s="708"/>
      <c r="H25" s="640"/>
      <c r="I25" s="236">
        <f t="shared" si="0"/>
        <v>13</v>
      </c>
      <c r="J25" s="640"/>
      <c r="K25" s="640"/>
    </row>
    <row r="26" spans="1:11" x14ac:dyDescent="0.2">
      <c r="A26" s="101" t="s">
        <v>914</v>
      </c>
      <c r="B26" s="692"/>
      <c r="C26" s="692"/>
      <c r="D26" s="101">
        <v>90</v>
      </c>
      <c r="E26" s="708"/>
      <c r="F26" s="640"/>
      <c r="G26" s="708"/>
      <c r="H26" s="640"/>
      <c r="I26" s="236">
        <f t="shared" si="0"/>
        <v>14</v>
      </c>
      <c r="J26" s="640"/>
      <c r="K26" s="640"/>
    </row>
    <row r="27" spans="1:11" x14ac:dyDescent="0.2">
      <c r="A27" s="101" t="s">
        <v>914</v>
      </c>
      <c r="B27" s="692"/>
      <c r="C27" s="692"/>
      <c r="D27" s="101">
        <v>90</v>
      </c>
      <c r="E27" s="708"/>
      <c r="F27" s="640"/>
      <c r="G27" s="708"/>
      <c r="H27" s="640"/>
      <c r="I27" s="236">
        <f t="shared" si="0"/>
        <v>15</v>
      </c>
      <c r="J27" s="640"/>
      <c r="K27" s="640"/>
    </row>
    <row r="28" spans="1:11" x14ac:dyDescent="0.2">
      <c r="A28" s="101" t="s">
        <v>914</v>
      </c>
      <c r="B28" s="692"/>
      <c r="C28" s="692"/>
      <c r="D28" s="101">
        <v>90</v>
      </c>
      <c r="E28" s="708"/>
      <c r="F28" s="640"/>
      <c r="G28" s="708"/>
      <c r="H28" s="640"/>
      <c r="I28" s="236">
        <f t="shared" si="0"/>
        <v>16</v>
      </c>
      <c r="J28" s="640"/>
      <c r="K28" s="640"/>
    </row>
    <row r="29" spans="1:11" x14ac:dyDescent="0.2">
      <c r="A29" s="101" t="s">
        <v>914</v>
      </c>
      <c r="B29" s="692"/>
      <c r="C29" s="692"/>
      <c r="D29" s="101">
        <v>90</v>
      </c>
      <c r="E29" s="708"/>
      <c r="F29" s="640"/>
      <c r="G29" s="708"/>
      <c r="H29" s="640"/>
      <c r="I29" s="236">
        <f t="shared" si="0"/>
        <v>17</v>
      </c>
      <c r="J29" s="640"/>
      <c r="K29" s="640"/>
    </row>
    <row r="30" spans="1:11" x14ac:dyDescent="0.2">
      <c r="A30" s="101" t="s">
        <v>914</v>
      </c>
      <c r="B30" s="692"/>
      <c r="C30" s="692"/>
      <c r="D30" s="101">
        <v>90</v>
      </c>
      <c r="E30" s="708"/>
      <c r="F30" s="640"/>
      <c r="G30" s="708"/>
      <c r="H30" s="640"/>
      <c r="I30" s="236">
        <f t="shared" si="0"/>
        <v>18</v>
      </c>
      <c r="J30" s="640"/>
      <c r="K30" s="640"/>
    </row>
    <row r="31" spans="1:11" x14ac:dyDescent="0.2">
      <c r="A31" s="101" t="s">
        <v>914</v>
      </c>
      <c r="B31" s="692"/>
      <c r="C31" s="692"/>
      <c r="D31" s="101">
        <v>90</v>
      </c>
      <c r="E31" s="708"/>
      <c r="F31" s="640"/>
      <c r="G31" s="708"/>
      <c r="H31" s="640"/>
      <c r="I31" s="236">
        <f t="shared" si="0"/>
        <v>19</v>
      </c>
      <c r="J31" s="640"/>
      <c r="K31" s="640"/>
    </row>
    <row r="32" spans="1:11" x14ac:dyDescent="0.2">
      <c r="A32" s="101" t="s">
        <v>914</v>
      </c>
      <c r="B32" s="692"/>
      <c r="C32" s="692"/>
      <c r="D32" s="101">
        <v>90</v>
      </c>
      <c r="E32" s="708"/>
      <c r="F32" s="640"/>
      <c r="G32" s="708"/>
      <c r="H32" s="640"/>
      <c r="I32" s="236">
        <f t="shared" si="0"/>
        <v>20</v>
      </c>
      <c r="J32" s="640"/>
      <c r="K32" s="640"/>
    </row>
    <row r="33" spans="1:11" x14ac:dyDescent="0.2">
      <c r="A33" s="101" t="s">
        <v>914</v>
      </c>
      <c r="B33" s="692"/>
      <c r="C33" s="692"/>
      <c r="D33" s="101">
        <v>90</v>
      </c>
      <c r="E33" s="708"/>
      <c r="F33" s="640"/>
      <c r="G33" s="708"/>
      <c r="H33" s="640"/>
      <c r="I33" s="236">
        <f t="shared" si="0"/>
        <v>21</v>
      </c>
      <c r="J33" s="640"/>
      <c r="K33" s="640"/>
    </row>
    <row r="34" spans="1:11" x14ac:dyDescent="0.2">
      <c r="A34" s="101" t="s">
        <v>914</v>
      </c>
      <c r="B34" s="692"/>
      <c r="C34" s="692"/>
      <c r="D34" s="101">
        <v>90</v>
      </c>
      <c r="E34" s="708"/>
      <c r="F34" s="640"/>
      <c r="G34" s="708"/>
      <c r="H34" s="640"/>
      <c r="I34" s="236">
        <f t="shared" si="0"/>
        <v>22</v>
      </c>
      <c r="J34" s="640"/>
      <c r="K34" s="640"/>
    </row>
    <row r="35" spans="1:11" x14ac:dyDescent="0.2">
      <c r="A35" s="101" t="s">
        <v>914</v>
      </c>
      <c r="B35" s="692"/>
      <c r="C35" s="692"/>
      <c r="D35" s="101">
        <v>90</v>
      </c>
      <c r="E35" s="708"/>
      <c r="F35" s="640"/>
      <c r="G35" s="708"/>
      <c r="H35" s="640"/>
      <c r="I35" s="236">
        <f t="shared" si="0"/>
        <v>23</v>
      </c>
      <c r="J35" s="640"/>
      <c r="K35" s="640"/>
    </row>
    <row r="36" spans="1:11" x14ac:dyDescent="0.2">
      <c r="A36" s="101" t="s">
        <v>914</v>
      </c>
      <c r="B36" s="692"/>
      <c r="C36" s="692"/>
      <c r="D36" s="101">
        <v>90</v>
      </c>
      <c r="E36" s="708"/>
      <c r="F36" s="640"/>
      <c r="G36" s="708"/>
      <c r="H36" s="640"/>
      <c r="I36" s="236">
        <f t="shared" si="0"/>
        <v>24</v>
      </c>
      <c r="J36" s="640"/>
      <c r="K36" s="640"/>
    </row>
    <row r="37" spans="1:11" x14ac:dyDescent="0.2">
      <c r="A37" s="101" t="s">
        <v>914</v>
      </c>
      <c r="B37" s="692"/>
      <c r="C37" s="692"/>
      <c r="D37" s="101">
        <v>90</v>
      </c>
      <c r="E37" s="708"/>
      <c r="F37" s="640"/>
      <c r="G37" s="708"/>
      <c r="H37" s="640"/>
      <c r="I37" s="236">
        <f t="shared" si="0"/>
        <v>25</v>
      </c>
      <c r="J37" s="640"/>
      <c r="K37" s="640"/>
    </row>
    <row r="38" spans="1:11" x14ac:dyDescent="0.2">
      <c r="A38" s="101" t="s">
        <v>914</v>
      </c>
      <c r="B38" s="692"/>
      <c r="C38" s="692"/>
      <c r="D38" s="101">
        <v>90</v>
      </c>
      <c r="E38" s="708"/>
      <c r="F38" s="640"/>
      <c r="G38" s="708"/>
      <c r="H38" s="640"/>
      <c r="I38" s="236">
        <f t="shared" si="0"/>
        <v>26</v>
      </c>
      <c r="J38" s="640"/>
      <c r="K38" s="640"/>
    </row>
    <row r="39" spans="1:11" x14ac:dyDescent="0.2">
      <c r="A39" s="101" t="s">
        <v>914</v>
      </c>
      <c r="B39" s="692"/>
      <c r="C39" s="692"/>
      <c r="D39" s="101">
        <v>90</v>
      </c>
      <c r="E39" s="708"/>
      <c r="F39" s="640"/>
      <c r="G39" s="708"/>
      <c r="H39" s="640"/>
      <c r="I39" s="236">
        <f t="shared" si="0"/>
        <v>27</v>
      </c>
      <c r="J39" s="640"/>
      <c r="K39" s="640"/>
    </row>
    <row r="40" spans="1:11" x14ac:dyDescent="0.2">
      <c r="A40" s="101" t="s">
        <v>914</v>
      </c>
      <c r="B40" s="692"/>
      <c r="C40" s="692"/>
      <c r="D40" s="101">
        <v>90</v>
      </c>
      <c r="E40" s="708"/>
      <c r="F40" s="640"/>
      <c r="G40" s="708"/>
      <c r="H40" s="640"/>
      <c r="I40" s="236">
        <f t="shared" si="0"/>
        <v>28</v>
      </c>
      <c r="J40" s="640"/>
      <c r="K40" s="640"/>
    </row>
    <row r="41" spans="1:11" x14ac:dyDescent="0.2">
      <c r="A41" s="101" t="s">
        <v>914</v>
      </c>
      <c r="B41" s="692"/>
      <c r="C41" s="692"/>
      <c r="D41" s="101">
        <v>90</v>
      </c>
      <c r="E41" s="708"/>
      <c r="F41" s="640"/>
      <c r="G41" s="708"/>
      <c r="H41" s="640"/>
      <c r="I41" s="236">
        <f t="shared" si="0"/>
        <v>29</v>
      </c>
      <c r="J41" s="640"/>
      <c r="K41" s="640"/>
    </row>
    <row r="42" spans="1:11" x14ac:dyDescent="0.2">
      <c r="A42" s="101" t="s">
        <v>914</v>
      </c>
      <c r="B42" s="692"/>
      <c r="C42" s="692"/>
      <c r="D42" s="101">
        <v>90</v>
      </c>
      <c r="E42" s="708"/>
      <c r="F42" s="640"/>
      <c r="G42" s="708"/>
      <c r="H42" s="640"/>
      <c r="I42" s="236">
        <f t="shared" si="0"/>
        <v>30</v>
      </c>
      <c r="J42" s="640"/>
      <c r="K42" s="640"/>
    </row>
    <row r="43" spans="1:11" x14ac:dyDescent="0.2">
      <c r="A43" s="101" t="s">
        <v>914</v>
      </c>
      <c r="B43" s="692"/>
      <c r="C43" s="692"/>
      <c r="D43" s="101">
        <v>90</v>
      </c>
      <c r="E43" s="708"/>
      <c r="F43" s="640"/>
      <c r="G43" s="708"/>
      <c r="H43" s="640"/>
      <c r="I43" s="236">
        <f t="shared" si="0"/>
        <v>31</v>
      </c>
      <c r="J43" s="640"/>
      <c r="K43" s="640"/>
    </row>
    <row r="44" spans="1:11" x14ac:dyDescent="0.2">
      <c r="A44" s="101" t="s">
        <v>914</v>
      </c>
      <c r="B44" s="692"/>
      <c r="C44" s="692"/>
      <c r="D44" s="101">
        <v>90</v>
      </c>
      <c r="E44" s="708"/>
      <c r="F44" s="640"/>
      <c r="G44" s="708"/>
      <c r="H44" s="640"/>
      <c r="I44" s="236">
        <f t="shared" si="0"/>
        <v>32</v>
      </c>
      <c r="J44" s="640"/>
      <c r="K44" s="640"/>
    </row>
    <row r="45" spans="1:11" x14ac:dyDescent="0.2">
      <c r="A45" s="101" t="s">
        <v>914</v>
      </c>
      <c r="B45" s="692"/>
      <c r="C45" s="692"/>
      <c r="D45" s="101">
        <v>90</v>
      </c>
      <c r="E45" s="708"/>
      <c r="F45" s="640"/>
      <c r="G45" s="708"/>
      <c r="H45" s="640"/>
      <c r="I45" s="236">
        <f t="shared" si="0"/>
        <v>33</v>
      </c>
      <c r="J45" s="640"/>
      <c r="K45" s="640"/>
    </row>
    <row r="46" spans="1:11" x14ac:dyDescent="0.2">
      <c r="A46" s="101" t="s">
        <v>914</v>
      </c>
      <c r="B46" s="692"/>
      <c r="C46" s="692"/>
      <c r="D46" s="101">
        <v>90</v>
      </c>
      <c r="E46" s="708"/>
      <c r="F46" s="640"/>
      <c r="G46" s="708"/>
      <c r="H46" s="640"/>
      <c r="I46" s="236">
        <f t="shared" si="0"/>
        <v>34</v>
      </c>
      <c r="J46" s="640"/>
      <c r="K46" s="640"/>
    </row>
    <row r="47" spans="1:11" x14ac:dyDescent="0.2">
      <c r="A47" s="101" t="s">
        <v>914</v>
      </c>
      <c r="B47" s="692"/>
      <c r="C47" s="692"/>
      <c r="D47" s="101">
        <v>90</v>
      </c>
      <c r="E47" s="708"/>
      <c r="F47" s="640"/>
      <c r="G47" s="708"/>
      <c r="H47" s="640"/>
      <c r="I47" s="236">
        <f t="shared" si="0"/>
        <v>35</v>
      </c>
      <c r="J47" s="640"/>
      <c r="K47" s="640"/>
    </row>
    <row r="48" spans="1:11" x14ac:dyDescent="0.2">
      <c r="A48" s="101" t="s">
        <v>914</v>
      </c>
      <c r="B48" s="692"/>
      <c r="C48" s="692"/>
      <c r="D48" s="101">
        <v>90</v>
      </c>
      <c r="E48" s="708"/>
      <c r="F48" s="640"/>
      <c r="G48" s="708"/>
      <c r="H48" s="640"/>
      <c r="I48" s="236">
        <f t="shared" si="0"/>
        <v>36</v>
      </c>
      <c r="J48" s="640"/>
      <c r="K48" s="640"/>
    </row>
    <row r="49" spans="1:11" x14ac:dyDescent="0.2">
      <c r="A49" s="101" t="s">
        <v>914</v>
      </c>
      <c r="B49" s="692"/>
      <c r="C49" s="692"/>
      <c r="D49" s="101">
        <v>90</v>
      </c>
      <c r="E49" s="708"/>
      <c r="F49" s="640"/>
      <c r="G49" s="708"/>
      <c r="H49" s="640"/>
      <c r="I49" s="236">
        <f t="shared" si="0"/>
        <v>37</v>
      </c>
      <c r="J49" s="640"/>
      <c r="K49" s="640"/>
    </row>
    <row r="50" spans="1:11" x14ac:dyDescent="0.2">
      <c r="A50" s="101" t="s">
        <v>914</v>
      </c>
      <c r="B50" s="692"/>
      <c r="C50" s="692"/>
      <c r="D50" s="101">
        <v>90</v>
      </c>
      <c r="E50" s="708"/>
      <c r="F50" s="640"/>
      <c r="G50" s="708"/>
      <c r="H50" s="640"/>
      <c r="I50" s="236">
        <f t="shared" si="0"/>
        <v>38</v>
      </c>
      <c r="J50" s="640"/>
      <c r="K50" s="640"/>
    </row>
    <row r="51" spans="1:11" x14ac:dyDescent="0.2">
      <c r="A51" s="101" t="s">
        <v>914</v>
      </c>
      <c r="B51" s="692"/>
      <c r="C51" s="692"/>
      <c r="D51" s="101">
        <v>90</v>
      </c>
      <c r="E51" s="708"/>
      <c r="F51" s="640"/>
      <c r="G51" s="708"/>
      <c r="H51" s="640"/>
      <c r="I51" s="236">
        <f t="shared" si="0"/>
        <v>39</v>
      </c>
      <c r="J51" s="640"/>
      <c r="K51" s="640"/>
    </row>
    <row r="52" spans="1:11" x14ac:dyDescent="0.2">
      <c r="A52" s="101" t="s">
        <v>914</v>
      </c>
      <c r="B52" s="692"/>
      <c r="C52" s="692"/>
      <c r="D52" s="101">
        <v>90</v>
      </c>
      <c r="E52" s="708"/>
      <c r="F52" s="640"/>
      <c r="G52" s="708"/>
      <c r="H52" s="640"/>
      <c r="I52" s="236">
        <f t="shared" si="0"/>
        <v>40</v>
      </c>
      <c r="J52" s="640"/>
      <c r="K52" s="640"/>
    </row>
    <row r="53" spans="1:11" x14ac:dyDescent="0.2">
      <c r="A53" s="101" t="s">
        <v>914</v>
      </c>
      <c r="B53" s="692"/>
      <c r="C53" s="692"/>
      <c r="D53" s="101">
        <v>90</v>
      </c>
      <c r="E53" s="708"/>
      <c r="F53" s="640"/>
      <c r="G53" s="708"/>
      <c r="H53" s="640"/>
      <c r="I53" s="236">
        <f t="shared" si="0"/>
        <v>41</v>
      </c>
      <c r="J53" s="640"/>
      <c r="K53" s="640"/>
    </row>
    <row r="54" spans="1:11" x14ac:dyDescent="0.2">
      <c r="A54" s="101" t="s">
        <v>914</v>
      </c>
      <c r="B54" s="692"/>
      <c r="C54" s="692"/>
      <c r="D54" s="101">
        <v>90</v>
      </c>
      <c r="E54" s="708"/>
      <c r="F54" s="640"/>
      <c r="G54" s="708"/>
      <c r="H54" s="640"/>
      <c r="I54" s="236">
        <f t="shared" si="0"/>
        <v>42</v>
      </c>
      <c r="J54" s="640"/>
      <c r="K54" s="640"/>
    </row>
    <row r="55" spans="1:11" x14ac:dyDescent="0.2">
      <c r="A55" s="101" t="s">
        <v>914</v>
      </c>
      <c r="B55" s="692"/>
      <c r="C55" s="692"/>
      <c r="D55" s="101">
        <v>90</v>
      </c>
      <c r="E55" s="708"/>
      <c r="F55" s="640"/>
      <c r="G55" s="708"/>
      <c r="H55" s="640"/>
      <c r="I55" s="236">
        <f t="shared" si="0"/>
        <v>43</v>
      </c>
      <c r="J55" s="640"/>
      <c r="K55" s="640"/>
    </row>
    <row r="56" spans="1:11" x14ac:dyDescent="0.2">
      <c r="A56" s="101" t="s">
        <v>914</v>
      </c>
      <c r="B56" s="692"/>
      <c r="C56" s="692"/>
      <c r="D56" s="101">
        <v>90</v>
      </c>
      <c r="E56" s="708"/>
      <c r="F56" s="640"/>
      <c r="G56" s="708"/>
      <c r="H56" s="640"/>
      <c r="I56" s="236">
        <f t="shared" si="0"/>
        <v>44</v>
      </c>
      <c r="J56" s="640"/>
      <c r="K56" s="640"/>
    </row>
    <row r="57" spans="1:11" x14ac:dyDescent="0.2">
      <c r="A57" s="101" t="s">
        <v>914</v>
      </c>
      <c r="B57" s="692"/>
      <c r="C57" s="692"/>
      <c r="D57" s="101">
        <v>90</v>
      </c>
      <c r="E57" s="708"/>
      <c r="F57" s="640"/>
      <c r="G57" s="708"/>
      <c r="H57" s="640"/>
      <c r="I57" s="236">
        <f t="shared" si="0"/>
        <v>45</v>
      </c>
      <c r="J57" s="640"/>
      <c r="K57" s="640"/>
    </row>
    <row r="58" spans="1:11" x14ac:dyDescent="0.2">
      <c r="A58" s="101" t="s">
        <v>914</v>
      </c>
      <c r="B58" s="692"/>
      <c r="C58" s="692"/>
      <c r="D58" s="101">
        <v>90</v>
      </c>
      <c r="E58" s="708"/>
      <c r="F58" s="640"/>
      <c r="G58" s="708"/>
      <c r="H58" s="640"/>
      <c r="I58" s="236">
        <f t="shared" si="0"/>
        <v>46</v>
      </c>
      <c r="J58" s="640"/>
      <c r="K58" s="640"/>
    </row>
    <row r="59" spans="1:11" x14ac:dyDescent="0.2">
      <c r="A59" s="101" t="s">
        <v>914</v>
      </c>
      <c r="B59" s="692"/>
      <c r="C59" s="692"/>
      <c r="D59" s="101">
        <v>90</v>
      </c>
      <c r="E59" s="708"/>
      <c r="F59" s="640"/>
      <c r="G59" s="708"/>
      <c r="H59" s="640"/>
      <c r="I59" s="236">
        <f t="shared" si="0"/>
        <v>47</v>
      </c>
      <c r="J59" s="640"/>
      <c r="K59" s="640"/>
    </row>
    <row r="60" spans="1:11" x14ac:dyDescent="0.2">
      <c r="A60" s="101" t="s">
        <v>914</v>
      </c>
      <c r="B60" s="692"/>
      <c r="C60" s="692"/>
      <c r="D60" s="101">
        <v>90</v>
      </c>
      <c r="E60" s="708"/>
      <c r="F60" s="640"/>
      <c r="G60" s="708"/>
      <c r="H60" s="640"/>
      <c r="I60" s="236">
        <f t="shared" si="0"/>
        <v>48</v>
      </c>
      <c r="J60" s="640"/>
      <c r="K60" s="640"/>
    </row>
    <row r="61" spans="1:11" x14ac:dyDescent="0.2">
      <c r="A61" s="101" t="s">
        <v>914</v>
      </c>
      <c r="B61" s="692"/>
      <c r="C61" s="692"/>
      <c r="D61" s="101">
        <v>90</v>
      </c>
      <c r="E61" s="708"/>
      <c r="F61" s="640"/>
      <c r="G61" s="708"/>
      <c r="H61" s="640"/>
      <c r="I61" s="236">
        <f t="shared" si="0"/>
        <v>49</v>
      </c>
      <c r="J61" s="640"/>
      <c r="K61" s="640"/>
    </row>
    <row r="62" spans="1:11" x14ac:dyDescent="0.2">
      <c r="A62" s="101" t="s">
        <v>914</v>
      </c>
      <c r="B62" s="692"/>
      <c r="C62" s="692"/>
      <c r="D62" s="101">
        <v>90</v>
      </c>
      <c r="E62" s="708"/>
      <c r="F62" s="640"/>
      <c r="G62" s="708"/>
      <c r="H62" s="640"/>
      <c r="I62" s="236">
        <f t="shared" si="0"/>
        <v>50</v>
      </c>
      <c r="J62" s="640"/>
      <c r="K62" s="640"/>
    </row>
    <row r="63" spans="1:11" x14ac:dyDescent="0.2">
      <c r="A63" s="101" t="s">
        <v>914</v>
      </c>
      <c r="B63" s="692"/>
      <c r="C63" s="692"/>
      <c r="D63" s="101">
        <v>90</v>
      </c>
      <c r="E63" s="708"/>
      <c r="F63" s="640"/>
      <c r="G63" s="708"/>
      <c r="H63" s="640"/>
      <c r="I63" s="236">
        <f t="shared" si="0"/>
        <v>51</v>
      </c>
      <c r="J63" s="640"/>
      <c r="K63" s="640"/>
    </row>
    <row r="64" spans="1:11" x14ac:dyDescent="0.2">
      <c r="A64" s="101" t="s">
        <v>914</v>
      </c>
      <c r="B64" s="692"/>
      <c r="C64" s="692"/>
      <c r="D64" s="101">
        <v>90</v>
      </c>
      <c r="E64" s="708"/>
      <c r="F64" s="640"/>
      <c r="G64" s="708"/>
      <c r="H64" s="640"/>
      <c r="I64" s="236">
        <f t="shared" si="0"/>
        <v>52</v>
      </c>
      <c r="J64" s="640"/>
      <c r="K64" s="640"/>
    </row>
    <row r="65" spans="1:11" x14ac:dyDescent="0.2">
      <c r="A65" s="101" t="s">
        <v>914</v>
      </c>
      <c r="B65" s="692"/>
      <c r="C65" s="692"/>
      <c r="D65" s="101">
        <v>90</v>
      </c>
      <c r="E65" s="708"/>
      <c r="F65" s="640"/>
      <c r="G65" s="708"/>
      <c r="H65" s="640"/>
      <c r="I65" s="236">
        <f t="shared" si="0"/>
        <v>53</v>
      </c>
      <c r="J65" s="640"/>
      <c r="K65" s="640"/>
    </row>
    <row r="66" spans="1:11" x14ac:dyDescent="0.2">
      <c r="A66" s="101" t="s">
        <v>914</v>
      </c>
      <c r="B66" s="692"/>
      <c r="C66" s="692"/>
      <c r="D66" s="101">
        <v>90</v>
      </c>
      <c r="E66" s="708"/>
      <c r="F66" s="640"/>
      <c r="G66" s="708"/>
      <c r="H66" s="640"/>
      <c r="I66" s="236">
        <f t="shared" si="0"/>
        <v>54</v>
      </c>
      <c r="J66" s="640"/>
      <c r="K66" s="640"/>
    </row>
    <row r="67" spans="1:11" x14ac:dyDescent="0.2">
      <c r="A67" s="101" t="s">
        <v>914</v>
      </c>
      <c r="B67" s="692"/>
      <c r="C67" s="692"/>
      <c r="D67" s="101">
        <v>90</v>
      </c>
      <c r="E67" s="708"/>
      <c r="F67" s="640"/>
      <c r="G67" s="708"/>
      <c r="H67" s="640"/>
      <c r="I67" s="236">
        <f t="shared" si="0"/>
        <v>55</v>
      </c>
      <c r="J67" s="640"/>
      <c r="K67" s="640"/>
    </row>
    <row r="68" spans="1:11" x14ac:dyDescent="0.2">
      <c r="A68" s="101" t="s">
        <v>914</v>
      </c>
      <c r="B68" s="692"/>
      <c r="C68" s="692"/>
      <c r="D68" s="101">
        <v>90</v>
      </c>
      <c r="E68" s="708"/>
      <c r="F68" s="640"/>
      <c r="G68" s="708"/>
      <c r="H68" s="640"/>
      <c r="I68" s="236">
        <f t="shared" si="0"/>
        <v>56</v>
      </c>
      <c r="J68" s="640"/>
      <c r="K68" s="640"/>
    </row>
    <row r="69" spans="1:11" x14ac:dyDescent="0.2">
      <c r="A69" s="101" t="s">
        <v>914</v>
      </c>
      <c r="B69" s="692"/>
      <c r="C69" s="692"/>
      <c r="D69" s="101">
        <v>90</v>
      </c>
      <c r="E69" s="708"/>
      <c r="F69" s="640"/>
      <c r="G69" s="708"/>
      <c r="H69" s="640"/>
      <c r="I69" s="236">
        <f t="shared" si="0"/>
        <v>57</v>
      </c>
      <c r="J69" s="640"/>
      <c r="K69" s="640"/>
    </row>
    <row r="70" spans="1:11" x14ac:dyDescent="0.2">
      <c r="A70" s="101" t="s">
        <v>914</v>
      </c>
      <c r="B70" s="692"/>
      <c r="C70" s="692"/>
      <c r="D70" s="101">
        <v>90</v>
      </c>
      <c r="E70" s="708"/>
      <c r="F70" s="640"/>
      <c r="G70" s="708"/>
      <c r="H70" s="640"/>
      <c r="I70" s="236">
        <f t="shared" si="0"/>
        <v>58</v>
      </c>
      <c r="J70" s="640"/>
      <c r="K70" s="640"/>
    </row>
    <row r="71" spans="1:11" x14ac:dyDescent="0.2">
      <c r="A71" s="101" t="s">
        <v>914</v>
      </c>
      <c r="B71" s="692"/>
      <c r="C71" s="692"/>
      <c r="D71" s="101">
        <v>90</v>
      </c>
      <c r="E71" s="708"/>
      <c r="F71" s="640"/>
      <c r="G71" s="708"/>
      <c r="H71" s="640"/>
      <c r="I71" s="236">
        <f t="shared" si="0"/>
        <v>59</v>
      </c>
      <c r="J71" s="640"/>
      <c r="K71" s="640"/>
    </row>
    <row r="72" spans="1:11" x14ac:dyDescent="0.2">
      <c r="A72" s="101" t="s">
        <v>914</v>
      </c>
      <c r="B72" s="692"/>
      <c r="C72" s="692"/>
      <c r="D72" s="101">
        <v>90</v>
      </c>
      <c r="E72" s="708"/>
      <c r="F72" s="640"/>
      <c r="G72" s="708"/>
      <c r="H72" s="640"/>
      <c r="I72" s="236">
        <f t="shared" si="0"/>
        <v>60</v>
      </c>
      <c r="J72" s="640"/>
      <c r="K72" s="640"/>
    </row>
    <row r="73" spans="1:11" x14ac:dyDescent="0.2">
      <c r="A73" s="101" t="s">
        <v>914</v>
      </c>
      <c r="B73" s="692"/>
      <c r="C73" s="692"/>
      <c r="D73" s="101">
        <v>90</v>
      </c>
      <c r="E73" s="708"/>
      <c r="F73" s="640"/>
      <c r="G73" s="708"/>
      <c r="H73" s="640"/>
      <c r="I73" s="236">
        <f t="shared" si="0"/>
        <v>61</v>
      </c>
      <c r="J73" s="640"/>
      <c r="K73" s="640"/>
    </row>
    <row r="74" spans="1:11" x14ac:dyDescent="0.2">
      <c r="A74" s="101" t="s">
        <v>914</v>
      </c>
      <c r="B74" s="692"/>
      <c r="C74" s="692"/>
      <c r="D74" s="101">
        <v>90</v>
      </c>
      <c r="E74" s="708"/>
      <c r="F74" s="640"/>
      <c r="G74" s="708"/>
      <c r="H74" s="640"/>
      <c r="I74" s="236">
        <f t="shared" si="0"/>
        <v>62</v>
      </c>
      <c r="J74" s="640"/>
      <c r="K74" s="640"/>
    </row>
    <row r="75" spans="1:11" x14ac:dyDescent="0.2">
      <c r="A75" s="101" t="s">
        <v>914</v>
      </c>
      <c r="B75" s="692"/>
      <c r="C75" s="692"/>
      <c r="D75" s="101">
        <v>90</v>
      </c>
      <c r="E75" s="708"/>
      <c r="F75" s="640"/>
      <c r="G75" s="708"/>
      <c r="H75" s="640"/>
      <c r="I75" s="236">
        <f t="shared" si="0"/>
        <v>63</v>
      </c>
      <c r="J75" s="640"/>
      <c r="K75" s="640"/>
    </row>
    <row r="76" spans="1:11" ht="18.75" x14ac:dyDescent="0.3">
      <c r="F76" s="693">
        <f>SUM(F13:F75)</f>
        <v>0</v>
      </c>
      <c r="G76" s="158"/>
      <c r="H76" s="693">
        <f>SUM(H13:H75)</f>
        <v>0</v>
      </c>
      <c r="I76" s="151"/>
      <c r="J76" s="693">
        <f>SUM(J13:J75)</f>
        <v>0</v>
      </c>
      <c r="K76" s="693">
        <f>SUM(K13:K75)</f>
        <v>0</v>
      </c>
    </row>
  </sheetData>
  <sheetProtection password="D13B" sheet="1" objects="1" scenarios="1" selectLockedCells="1"/>
  <mergeCells count="4">
    <mergeCell ref="H6:I6"/>
    <mergeCell ref="H7:I7"/>
    <mergeCell ref="H8:I8"/>
    <mergeCell ref="E10:H10"/>
  </mergeCells>
  <phoneticPr fontId="2" type="noConversion"/>
  <pageMargins left="0.25" right="0.25" top="0.38" bottom="0.4" header="0.17" footer="0.17"/>
  <pageSetup scale="75" orientation="portrait" r:id="rId1"/>
  <headerFooter alignWithMargins="0">
    <oddHeader>&amp;R&amp;"Times New Roman,Bold"&amp;11Page 19.&amp;P</oddHeader>
    <oddFooter>&amp;L&amp;8&amp;Z&amp;F, &amp;A&amp;R&amp;8&amp;D, &amp;T</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theme="7" tint="0.39997558519241921"/>
  </sheetPr>
  <dimension ref="A1:K36"/>
  <sheetViews>
    <sheetView workbookViewId="0">
      <selection activeCell="H9" sqref="H9"/>
    </sheetView>
  </sheetViews>
  <sheetFormatPr defaultRowHeight="12.75" x14ac:dyDescent="0.2"/>
  <cols>
    <col min="1" max="1" width="5.42578125" style="70" customWidth="1"/>
    <col min="2" max="2" width="14.5703125" style="70" customWidth="1"/>
    <col min="3" max="3" width="14.28515625" style="70" customWidth="1"/>
    <col min="4" max="4" width="8" style="70" customWidth="1"/>
    <col min="5" max="5" width="12.85546875" style="70" customWidth="1"/>
    <col min="6" max="6" width="14.140625" style="70" customWidth="1"/>
    <col min="7" max="7" width="12.85546875" style="70" customWidth="1"/>
    <col min="8" max="8" width="15.28515625" style="70" customWidth="1"/>
    <col min="9" max="9" width="6.28515625" style="70" customWidth="1"/>
    <col min="10" max="10" width="13.42578125" style="70" customWidth="1"/>
    <col min="11" max="11" width="14.140625" style="70" customWidth="1"/>
    <col min="12" max="16384" width="9.140625" style="70"/>
  </cols>
  <sheetData>
    <row r="1" spans="1:11" ht="18.75" x14ac:dyDescent="0.3">
      <c r="A1" s="50" t="s">
        <v>1036</v>
      </c>
      <c r="B1" s="151"/>
      <c r="C1" s="151"/>
      <c r="D1" s="151"/>
      <c r="E1" s="151"/>
      <c r="F1" s="151"/>
      <c r="G1" s="151"/>
      <c r="H1" s="151"/>
      <c r="I1" s="83" t="s">
        <v>356</v>
      </c>
      <c r="J1" s="151"/>
      <c r="K1" s="151"/>
    </row>
    <row r="2" spans="1:11" ht="18.75" x14ac:dyDescent="0.3">
      <c r="A2" s="50" t="s">
        <v>805</v>
      </c>
      <c r="B2" s="151"/>
      <c r="C2" s="151"/>
      <c r="D2" s="151"/>
      <c r="E2" s="151"/>
      <c r="F2" s="151"/>
      <c r="G2" s="151"/>
      <c r="H2" s="151"/>
      <c r="I2" s="96"/>
      <c r="J2" s="151"/>
      <c r="K2" s="151"/>
    </row>
    <row r="3" spans="1:11" ht="18.75" x14ac:dyDescent="0.3">
      <c r="A3" s="50" t="s">
        <v>301</v>
      </c>
      <c r="B3" s="151"/>
      <c r="C3" s="151"/>
      <c r="D3" s="151"/>
      <c r="E3" s="151"/>
      <c r="F3" s="151"/>
      <c r="G3" s="151"/>
      <c r="H3" s="151"/>
      <c r="I3" s="96"/>
      <c r="J3" s="151"/>
      <c r="K3" s="151"/>
    </row>
    <row r="4" spans="1:11" ht="18.75" x14ac:dyDescent="0.3">
      <c r="A4" s="50" t="s">
        <v>988</v>
      </c>
      <c r="B4" s="151"/>
      <c r="C4" s="151"/>
      <c r="D4" s="151"/>
      <c r="E4" s="151"/>
      <c r="F4" s="151"/>
      <c r="G4" s="151"/>
      <c r="H4" s="151"/>
      <c r="I4" s="96"/>
      <c r="J4" s="151"/>
      <c r="K4" s="151"/>
    </row>
    <row r="5" spans="1:11" ht="6" customHeight="1" x14ac:dyDescent="0.3">
      <c r="A5" s="50"/>
      <c r="B5" s="151"/>
      <c r="C5" s="151"/>
      <c r="D5" s="151"/>
      <c r="E5" s="151"/>
      <c r="F5" s="151"/>
      <c r="G5" s="151"/>
      <c r="H5" s="151"/>
      <c r="I5" s="96"/>
      <c r="J5" s="151"/>
      <c r="K5" s="151"/>
    </row>
    <row r="6" spans="1:11" ht="31.5" customHeight="1" thickBot="1" x14ac:dyDescent="0.35">
      <c r="A6" s="96"/>
      <c r="B6" s="96"/>
      <c r="C6" s="96"/>
      <c r="D6" s="96"/>
      <c r="E6" s="96"/>
      <c r="F6" s="151"/>
      <c r="G6" s="98" t="s">
        <v>221</v>
      </c>
      <c r="H6" s="794">
        <f>'1 Provider Data'!$B$5</f>
        <v>0</v>
      </c>
      <c r="I6" s="794"/>
      <c r="J6" s="151"/>
      <c r="K6" s="151"/>
    </row>
    <row r="7" spans="1:11" ht="18.75" x14ac:dyDescent="0.3">
      <c r="A7" s="694" t="str">
        <f>'5  Position Codes &amp;Titles'!B101</f>
        <v xml:space="preserve">Occupational Therapy Assistants,  licensed </v>
      </c>
      <c r="B7" s="695"/>
      <c r="C7" s="695"/>
      <c r="D7" s="695"/>
      <c r="E7" s="696"/>
      <c r="F7" s="151"/>
      <c r="G7" s="98" t="s">
        <v>1034</v>
      </c>
      <c r="H7" s="887">
        <f>+'1 Provider Data'!$B$12</f>
        <v>0</v>
      </c>
      <c r="I7" s="887"/>
      <c r="J7" s="151"/>
      <c r="K7" s="151"/>
    </row>
    <row r="8" spans="1:11" ht="19.5" thickBot="1" x14ac:dyDescent="0.35">
      <c r="A8" s="697"/>
      <c r="B8" s="698"/>
      <c r="C8" s="698"/>
      <c r="D8" s="698"/>
      <c r="E8" s="699"/>
      <c r="F8" s="151"/>
      <c r="G8" s="98" t="s">
        <v>222</v>
      </c>
      <c r="H8" s="798">
        <f>'1 Provider Data'!$B$7</f>
        <v>41455</v>
      </c>
      <c r="I8" s="798"/>
      <c r="J8" s="151"/>
      <c r="K8" s="151"/>
    </row>
    <row r="9" spans="1:11" ht="19.5" thickBot="1" x14ac:dyDescent="0.35">
      <c r="A9" s="96"/>
      <c r="B9" s="96"/>
      <c r="C9" s="96"/>
      <c r="D9" s="96"/>
      <c r="E9" s="96"/>
      <c r="F9" s="152"/>
      <c r="G9" s="152"/>
      <c r="H9" s="153"/>
      <c r="I9" s="96"/>
      <c r="J9" s="151"/>
      <c r="K9" s="151"/>
    </row>
    <row r="10" spans="1:11" ht="31.5" customHeight="1" thickBot="1" x14ac:dyDescent="0.35">
      <c r="A10" s="96"/>
      <c r="B10" s="96"/>
      <c r="C10" s="96"/>
      <c r="D10" s="96"/>
      <c r="E10" s="918" t="s">
        <v>12</v>
      </c>
      <c r="F10" s="919"/>
      <c r="G10" s="919"/>
      <c r="H10" s="920"/>
      <c r="I10" s="96"/>
      <c r="J10" s="151"/>
      <c r="K10" s="151"/>
    </row>
    <row r="11" spans="1:11" ht="13.5" thickBot="1" x14ac:dyDescent="0.25">
      <c r="A11" s="145" t="s">
        <v>845</v>
      </c>
      <c r="B11" s="145" t="s">
        <v>846</v>
      </c>
      <c r="C11" s="145" t="s">
        <v>847</v>
      </c>
      <c r="D11" s="145" t="s">
        <v>848</v>
      </c>
      <c r="E11" s="238" t="s">
        <v>849</v>
      </c>
      <c r="F11" s="238" t="s">
        <v>844</v>
      </c>
      <c r="G11" s="238" t="s">
        <v>843</v>
      </c>
      <c r="H11" s="238" t="s">
        <v>850</v>
      </c>
      <c r="J11" s="238" t="s">
        <v>851</v>
      </c>
      <c r="K11" s="238" t="s">
        <v>123</v>
      </c>
    </row>
    <row r="12" spans="1:11" ht="82.5" x14ac:dyDescent="0.2">
      <c r="A12" s="371" t="s">
        <v>244</v>
      </c>
      <c r="B12" s="155" t="s">
        <v>997</v>
      </c>
      <c r="C12" s="156" t="s">
        <v>998</v>
      </c>
      <c r="D12" s="156" t="s">
        <v>36</v>
      </c>
      <c r="E12" s="156" t="s">
        <v>242</v>
      </c>
      <c r="F12" s="99" t="s">
        <v>442</v>
      </c>
      <c r="G12" s="156" t="s">
        <v>243</v>
      </c>
      <c r="H12" s="99" t="s">
        <v>300</v>
      </c>
      <c r="I12" s="370" t="s">
        <v>31</v>
      </c>
      <c r="J12" s="99" t="s">
        <v>880</v>
      </c>
      <c r="K12" s="99" t="s">
        <v>881</v>
      </c>
    </row>
    <row r="13" spans="1:11" x14ac:dyDescent="0.2">
      <c r="A13" s="101" t="s">
        <v>914</v>
      </c>
      <c r="B13" s="692"/>
      <c r="C13" s="692"/>
      <c r="D13" s="101">
        <v>91</v>
      </c>
      <c r="E13" s="708"/>
      <c r="F13" s="640"/>
      <c r="G13" s="708"/>
      <c r="H13" s="640"/>
      <c r="I13" s="236">
        <v>1</v>
      </c>
      <c r="J13" s="640"/>
      <c r="K13" s="640"/>
    </row>
    <row r="14" spans="1:11" x14ac:dyDescent="0.2">
      <c r="A14" s="101" t="s">
        <v>914</v>
      </c>
      <c r="B14" s="692"/>
      <c r="C14" s="692"/>
      <c r="D14" s="101">
        <v>91</v>
      </c>
      <c r="E14" s="708"/>
      <c r="F14" s="640"/>
      <c r="G14" s="708"/>
      <c r="H14" s="640"/>
      <c r="I14" s="236">
        <f>I13+1</f>
        <v>2</v>
      </c>
      <c r="J14" s="640"/>
      <c r="K14" s="640"/>
    </row>
    <row r="15" spans="1:11" x14ac:dyDescent="0.2">
      <c r="A15" s="101" t="s">
        <v>914</v>
      </c>
      <c r="B15" s="692"/>
      <c r="C15" s="692"/>
      <c r="D15" s="101">
        <v>91</v>
      </c>
      <c r="E15" s="708"/>
      <c r="F15" s="640"/>
      <c r="G15" s="708"/>
      <c r="H15" s="640"/>
      <c r="I15" s="236">
        <f t="shared" ref="I15:I35" si="0">I14+1</f>
        <v>3</v>
      </c>
      <c r="J15" s="640"/>
      <c r="K15" s="640"/>
    </row>
    <row r="16" spans="1:11" x14ac:dyDescent="0.2">
      <c r="A16" s="101" t="s">
        <v>914</v>
      </c>
      <c r="B16" s="692"/>
      <c r="C16" s="692"/>
      <c r="D16" s="101">
        <v>91</v>
      </c>
      <c r="E16" s="708"/>
      <c r="F16" s="640"/>
      <c r="G16" s="708"/>
      <c r="H16" s="640"/>
      <c r="I16" s="236">
        <f t="shared" si="0"/>
        <v>4</v>
      </c>
      <c r="J16" s="640"/>
      <c r="K16" s="640"/>
    </row>
    <row r="17" spans="1:11" x14ac:dyDescent="0.2">
      <c r="A17" s="101" t="s">
        <v>914</v>
      </c>
      <c r="B17" s="692"/>
      <c r="C17" s="692"/>
      <c r="D17" s="101">
        <v>91</v>
      </c>
      <c r="E17" s="708"/>
      <c r="F17" s="640"/>
      <c r="G17" s="708"/>
      <c r="H17" s="640"/>
      <c r="I17" s="236">
        <f t="shared" si="0"/>
        <v>5</v>
      </c>
      <c r="J17" s="640"/>
      <c r="K17" s="640"/>
    </row>
    <row r="18" spans="1:11" x14ac:dyDescent="0.2">
      <c r="A18" s="101" t="s">
        <v>914</v>
      </c>
      <c r="B18" s="692"/>
      <c r="C18" s="692"/>
      <c r="D18" s="101">
        <v>91</v>
      </c>
      <c r="E18" s="708"/>
      <c r="F18" s="640"/>
      <c r="G18" s="708"/>
      <c r="H18" s="640"/>
      <c r="I18" s="236">
        <f t="shared" si="0"/>
        <v>6</v>
      </c>
      <c r="J18" s="640"/>
      <c r="K18" s="640"/>
    </row>
    <row r="19" spans="1:11" x14ac:dyDescent="0.2">
      <c r="A19" s="101" t="s">
        <v>914</v>
      </c>
      <c r="B19" s="692"/>
      <c r="C19" s="692"/>
      <c r="D19" s="101">
        <v>91</v>
      </c>
      <c r="E19" s="708"/>
      <c r="F19" s="640"/>
      <c r="G19" s="708"/>
      <c r="H19" s="640"/>
      <c r="I19" s="236">
        <f t="shared" si="0"/>
        <v>7</v>
      </c>
      <c r="J19" s="640"/>
      <c r="K19" s="640"/>
    </row>
    <row r="20" spans="1:11" x14ac:dyDescent="0.2">
      <c r="A20" s="101" t="s">
        <v>914</v>
      </c>
      <c r="B20" s="692"/>
      <c r="C20" s="692"/>
      <c r="D20" s="101">
        <v>91</v>
      </c>
      <c r="E20" s="708"/>
      <c r="F20" s="640"/>
      <c r="G20" s="708"/>
      <c r="H20" s="640"/>
      <c r="I20" s="236">
        <f t="shared" si="0"/>
        <v>8</v>
      </c>
      <c r="J20" s="640"/>
      <c r="K20" s="640"/>
    </row>
    <row r="21" spans="1:11" x14ac:dyDescent="0.2">
      <c r="A21" s="101" t="s">
        <v>914</v>
      </c>
      <c r="B21" s="692"/>
      <c r="C21" s="692"/>
      <c r="D21" s="101">
        <v>91</v>
      </c>
      <c r="E21" s="708"/>
      <c r="F21" s="640"/>
      <c r="G21" s="708"/>
      <c r="H21" s="640"/>
      <c r="I21" s="236">
        <f t="shared" si="0"/>
        <v>9</v>
      </c>
      <c r="J21" s="640"/>
      <c r="K21" s="640"/>
    </row>
    <row r="22" spans="1:11" x14ac:dyDescent="0.2">
      <c r="A22" s="101" t="s">
        <v>914</v>
      </c>
      <c r="B22" s="692"/>
      <c r="C22" s="692"/>
      <c r="D22" s="101">
        <v>91</v>
      </c>
      <c r="E22" s="708"/>
      <c r="F22" s="640"/>
      <c r="G22" s="708"/>
      <c r="H22" s="640"/>
      <c r="I22" s="236">
        <f t="shared" si="0"/>
        <v>10</v>
      </c>
      <c r="J22" s="640"/>
      <c r="K22" s="640"/>
    </row>
    <row r="23" spans="1:11" x14ac:dyDescent="0.2">
      <c r="A23" s="101" t="s">
        <v>914</v>
      </c>
      <c r="B23" s="692"/>
      <c r="C23" s="692"/>
      <c r="D23" s="101">
        <v>91</v>
      </c>
      <c r="E23" s="708"/>
      <c r="F23" s="640"/>
      <c r="G23" s="708"/>
      <c r="H23" s="640"/>
      <c r="I23" s="236">
        <f t="shared" si="0"/>
        <v>11</v>
      </c>
      <c r="J23" s="640"/>
      <c r="K23" s="640"/>
    </row>
    <row r="24" spans="1:11" x14ac:dyDescent="0.2">
      <c r="A24" s="101" t="s">
        <v>914</v>
      </c>
      <c r="B24" s="692"/>
      <c r="C24" s="692"/>
      <c r="D24" s="101">
        <v>91</v>
      </c>
      <c r="E24" s="708"/>
      <c r="F24" s="640"/>
      <c r="G24" s="708"/>
      <c r="H24" s="640"/>
      <c r="I24" s="236">
        <f t="shared" si="0"/>
        <v>12</v>
      </c>
      <c r="J24" s="640"/>
      <c r="K24" s="640"/>
    </row>
    <row r="25" spans="1:11" x14ac:dyDescent="0.2">
      <c r="A25" s="101" t="s">
        <v>914</v>
      </c>
      <c r="B25" s="692"/>
      <c r="C25" s="692"/>
      <c r="D25" s="101">
        <v>91</v>
      </c>
      <c r="E25" s="708"/>
      <c r="F25" s="640"/>
      <c r="G25" s="708"/>
      <c r="H25" s="640"/>
      <c r="I25" s="236">
        <f t="shared" si="0"/>
        <v>13</v>
      </c>
      <c r="J25" s="640"/>
      <c r="K25" s="640"/>
    </row>
    <row r="26" spans="1:11" x14ac:dyDescent="0.2">
      <c r="A26" s="101" t="s">
        <v>914</v>
      </c>
      <c r="B26" s="692"/>
      <c r="C26" s="692"/>
      <c r="D26" s="101">
        <v>91</v>
      </c>
      <c r="E26" s="708"/>
      <c r="F26" s="640"/>
      <c r="G26" s="708"/>
      <c r="H26" s="640"/>
      <c r="I26" s="236">
        <f t="shared" si="0"/>
        <v>14</v>
      </c>
      <c r="J26" s="640"/>
      <c r="K26" s="640"/>
    </row>
    <row r="27" spans="1:11" x14ac:dyDescent="0.2">
      <c r="A27" s="101" t="s">
        <v>914</v>
      </c>
      <c r="B27" s="692"/>
      <c r="C27" s="692"/>
      <c r="D27" s="101">
        <v>91</v>
      </c>
      <c r="E27" s="708"/>
      <c r="F27" s="640"/>
      <c r="G27" s="708"/>
      <c r="H27" s="640"/>
      <c r="I27" s="236">
        <f t="shared" si="0"/>
        <v>15</v>
      </c>
      <c r="J27" s="640"/>
      <c r="K27" s="640"/>
    </row>
    <row r="28" spans="1:11" x14ac:dyDescent="0.2">
      <c r="A28" s="101" t="s">
        <v>914</v>
      </c>
      <c r="B28" s="692"/>
      <c r="C28" s="692"/>
      <c r="D28" s="101">
        <v>91</v>
      </c>
      <c r="E28" s="708"/>
      <c r="F28" s="640"/>
      <c r="G28" s="708"/>
      <c r="H28" s="640"/>
      <c r="I28" s="236">
        <f t="shared" si="0"/>
        <v>16</v>
      </c>
      <c r="J28" s="640"/>
      <c r="K28" s="640"/>
    </row>
    <row r="29" spans="1:11" x14ac:dyDescent="0.2">
      <c r="A29" s="101" t="s">
        <v>914</v>
      </c>
      <c r="B29" s="692"/>
      <c r="C29" s="692"/>
      <c r="D29" s="101">
        <v>91</v>
      </c>
      <c r="E29" s="708"/>
      <c r="F29" s="640"/>
      <c r="G29" s="708"/>
      <c r="H29" s="640"/>
      <c r="I29" s="236">
        <f t="shared" si="0"/>
        <v>17</v>
      </c>
      <c r="J29" s="640"/>
      <c r="K29" s="640"/>
    </row>
    <row r="30" spans="1:11" x14ac:dyDescent="0.2">
      <c r="A30" s="101" t="s">
        <v>914</v>
      </c>
      <c r="B30" s="692"/>
      <c r="C30" s="692"/>
      <c r="D30" s="101">
        <v>91</v>
      </c>
      <c r="E30" s="708"/>
      <c r="F30" s="640"/>
      <c r="G30" s="708"/>
      <c r="H30" s="640"/>
      <c r="I30" s="236">
        <f t="shared" si="0"/>
        <v>18</v>
      </c>
      <c r="J30" s="640"/>
      <c r="K30" s="640"/>
    </row>
    <row r="31" spans="1:11" x14ac:dyDescent="0.2">
      <c r="A31" s="101" t="s">
        <v>914</v>
      </c>
      <c r="B31" s="692"/>
      <c r="C31" s="692"/>
      <c r="D31" s="101">
        <v>91</v>
      </c>
      <c r="E31" s="708"/>
      <c r="F31" s="640"/>
      <c r="G31" s="708"/>
      <c r="H31" s="640"/>
      <c r="I31" s="236">
        <f t="shared" si="0"/>
        <v>19</v>
      </c>
      <c r="J31" s="640"/>
      <c r="K31" s="640"/>
    </row>
    <row r="32" spans="1:11" x14ac:dyDescent="0.2">
      <c r="A32" s="101" t="s">
        <v>914</v>
      </c>
      <c r="B32" s="692"/>
      <c r="C32" s="692"/>
      <c r="D32" s="101">
        <v>91</v>
      </c>
      <c r="E32" s="708"/>
      <c r="F32" s="640"/>
      <c r="G32" s="708"/>
      <c r="H32" s="640"/>
      <c r="I32" s="236">
        <f t="shared" si="0"/>
        <v>20</v>
      </c>
      <c r="J32" s="640"/>
      <c r="K32" s="640"/>
    </row>
    <row r="33" spans="1:11" x14ac:dyDescent="0.2">
      <c r="A33" s="101" t="s">
        <v>914</v>
      </c>
      <c r="B33" s="692"/>
      <c r="C33" s="692"/>
      <c r="D33" s="101">
        <v>91</v>
      </c>
      <c r="E33" s="708"/>
      <c r="F33" s="640"/>
      <c r="G33" s="708"/>
      <c r="H33" s="640"/>
      <c r="I33" s="236">
        <f t="shared" si="0"/>
        <v>21</v>
      </c>
      <c r="J33" s="640"/>
      <c r="K33" s="640"/>
    </row>
    <row r="34" spans="1:11" x14ac:dyDescent="0.2">
      <c r="A34" s="101" t="s">
        <v>914</v>
      </c>
      <c r="B34" s="692"/>
      <c r="C34" s="692"/>
      <c r="D34" s="101">
        <v>91</v>
      </c>
      <c r="E34" s="708"/>
      <c r="F34" s="640"/>
      <c r="G34" s="708"/>
      <c r="H34" s="640"/>
      <c r="I34" s="236">
        <f t="shared" si="0"/>
        <v>22</v>
      </c>
      <c r="J34" s="640"/>
      <c r="K34" s="640"/>
    </row>
    <row r="35" spans="1:11" x14ac:dyDescent="0.2">
      <c r="A35" s="101" t="s">
        <v>914</v>
      </c>
      <c r="B35" s="692"/>
      <c r="C35" s="692"/>
      <c r="D35" s="101">
        <v>91</v>
      </c>
      <c r="E35" s="708"/>
      <c r="F35" s="640"/>
      <c r="G35" s="708"/>
      <c r="H35" s="640"/>
      <c r="I35" s="236">
        <f t="shared" si="0"/>
        <v>23</v>
      </c>
      <c r="J35" s="640"/>
      <c r="K35" s="640"/>
    </row>
    <row r="36" spans="1:11" ht="18.75" x14ac:dyDescent="0.3">
      <c r="F36" s="693">
        <f>SUM(F13:F35)</f>
        <v>0</v>
      </c>
      <c r="G36" s="158"/>
      <c r="H36" s="693">
        <f>SUM(H13:H35)</f>
        <v>0</v>
      </c>
      <c r="I36" s="151"/>
      <c r="J36" s="693">
        <f>SUM(J13:J35)</f>
        <v>0</v>
      </c>
      <c r="K36" s="693">
        <f>SUM(K13:K35)</f>
        <v>0</v>
      </c>
    </row>
  </sheetData>
  <sheetProtection password="D13B" sheet="1" objects="1" scenarios="1" selectLockedCells="1"/>
  <mergeCells count="4">
    <mergeCell ref="H6:I6"/>
    <mergeCell ref="H7:I7"/>
    <mergeCell ref="H8:I8"/>
    <mergeCell ref="E10:H10"/>
  </mergeCells>
  <phoneticPr fontId="2" type="noConversion"/>
  <pageMargins left="0.25" right="0.25" top="0.43" bottom="0.5" header="0.18" footer="0.2"/>
  <pageSetup scale="75" orientation="portrait" r:id="rId1"/>
  <headerFooter alignWithMargins="0">
    <oddHeader>&amp;R&amp;"Times New Roman,Bold"&amp;11Page 19.&amp;P</oddHeader>
    <oddFooter>&amp;L&amp;8&amp;Z&amp;F, &amp;A&amp;R&amp;8&amp;D, &amp;T</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7" tint="0.39997558519241921"/>
  </sheetPr>
  <dimension ref="A1:K36"/>
  <sheetViews>
    <sheetView zoomScaleNormal="100" workbookViewId="0">
      <selection activeCell="H9" sqref="H9"/>
    </sheetView>
  </sheetViews>
  <sheetFormatPr defaultRowHeight="12.75" x14ac:dyDescent="0.2"/>
  <cols>
    <col min="1" max="1" width="8.42578125" style="70" customWidth="1"/>
    <col min="2" max="2" width="14.5703125" style="70" customWidth="1"/>
    <col min="3" max="3" width="12.42578125" style="70" customWidth="1"/>
    <col min="4" max="4" width="6.28515625" style="70" customWidth="1"/>
    <col min="5" max="5" width="13.140625" style="70" customWidth="1"/>
    <col min="6" max="6" width="13.42578125" style="70" customWidth="1"/>
    <col min="7" max="7" width="9.85546875" style="70" customWidth="1"/>
    <col min="8" max="8" width="15.28515625" style="70" customWidth="1"/>
    <col min="9" max="9" width="8" style="70" customWidth="1"/>
    <col min="10" max="10" width="11.5703125" style="70" customWidth="1"/>
    <col min="11" max="11" width="11.42578125" style="70" customWidth="1"/>
    <col min="12" max="16384" width="9.140625" style="70"/>
  </cols>
  <sheetData>
    <row r="1" spans="1:11" ht="18.75" x14ac:dyDescent="0.3">
      <c r="A1" s="376" t="s">
        <v>1036</v>
      </c>
      <c r="B1" s="377"/>
      <c r="C1" s="377"/>
      <c r="D1" s="377"/>
      <c r="E1" s="377"/>
      <c r="F1" s="377"/>
      <c r="G1" s="377"/>
      <c r="H1" s="377"/>
      <c r="I1" s="378" t="s">
        <v>356</v>
      </c>
      <c r="J1" s="379"/>
      <c r="K1" s="379"/>
    </row>
    <row r="2" spans="1:11" ht="18.75" x14ac:dyDescent="0.3">
      <c r="A2" s="376" t="s">
        <v>805</v>
      </c>
      <c r="B2" s="377"/>
      <c r="C2" s="377"/>
      <c r="D2" s="377"/>
      <c r="E2" s="377"/>
      <c r="F2" s="377"/>
      <c r="G2" s="377"/>
      <c r="H2" s="377"/>
      <c r="I2" s="379"/>
      <c r="J2" s="379"/>
      <c r="K2" s="379"/>
    </row>
    <row r="3" spans="1:11" ht="18.75" x14ac:dyDescent="0.3">
      <c r="A3" s="376" t="s">
        <v>301</v>
      </c>
      <c r="B3" s="377"/>
      <c r="C3" s="377"/>
      <c r="D3" s="377"/>
      <c r="E3" s="377"/>
      <c r="F3" s="377"/>
      <c r="G3" s="377"/>
      <c r="H3" s="377"/>
      <c r="I3" s="379"/>
      <c r="J3" s="379"/>
      <c r="K3" s="379"/>
    </row>
    <row r="4" spans="1:11" ht="18.75" x14ac:dyDescent="0.3">
      <c r="A4" s="376" t="s">
        <v>988</v>
      </c>
      <c r="B4" s="377"/>
      <c r="C4" s="377"/>
      <c r="D4" s="377"/>
      <c r="E4" s="377"/>
      <c r="F4" s="377"/>
      <c r="G4" s="377"/>
      <c r="H4" s="377"/>
      <c r="I4" s="379"/>
      <c r="J4" s="379"/>
      <c r="K4" s="379"/>
    </row>
    <row r="5" spans="1:11" ht="25.5" customHeight="1" thickBot="1" x14ac:dyDescent="0.35">
      <c r="A5" s="87"/>
      <c r="B5" s="87"/>
      <c r="C5" s="87"/>
      <c r="D5" s="87"/>
      <c r="E5" s="87"/>
      <c r="F5" s="377"/>
      <c r="G5" s="377"/>
      <c r="H5" s="377"/>
      <c r="I5" s="379"/>
      <c r="J5" s="379"/>
      <c r="K5" s="379"/>
    </row>
    <row r="6" spans="1:11" ht="31.5" customHeight="1" x14ac:dyDescent="0.3">
      <c r="A6" s="694" t="str">
        <f>('5  Position Codes &amp;Titles'!B106)</f>
        <v>Chiropractors, licensed</v>
      </c>
      <c r="B6" s="695"/>
      <c r="C6" s="695"/>
      <c r="D6" s="710"/>
      <c r="E6" s="711" t="str">
        <f>'5  Position Codes &amp;Titles'!B109</f>
        <v>Natureopaths, licensed</v>
      </c>
      <c r="F6" s="377"/>
      <c r="G6" s="380" t="s">
        <v>221</v>
      </c>
      <c r="H6" s="825">
        <f>'1 Provider Data'!$B$5</f>
        <v>0</v>
      </c>
      <c r="I6" s="827"/>
      <c r="J6" s="379"/>
      <c r="K6" s="379"/>
    </row>
    <row r="7" spans="1:11" ht="18.75" x14ac:dyDescent="0.3">
      <c r="A7" s="712" t="str">
        <f>'5  Position Codes &amp;Titles'!B112</f>
        <v>Podiatrist, licensed</v>
      </c>
      <c r="B7" s="713"/>
      <c r="C7" s="713"/>
      <c r="D7" s="713"/>
      <c r="E7" s="714" t="str">
        <f>'5  Position Codes &amp;Titles'!B115</f>
        <v>Optometrist, licensed</v>
      </c>
      <c r="F7" s="377"/>
      <c r="G7" s="380" t="s">
        <v>1034</v>
      </c>
      <c r="H7" s="927">
        <f>+'1 Provider Data'!$B$12</f>
        <v>0</v>
      </c>
      <c r="I7" s="928"/>
      <c r="J7" s="379"/>
      <c r="K7" s="379"/>
    </row>
    <row r="8" spans="1:11" ht="18.75" x14ac:dyDescent="0.3">
      <c r="A8" s="712" t="str">
        <f>'5  Position Codes &amp;Titles'!B123</f>
        <v>Physician, licensed</v>
      </c>
      <c r="B8" s="715"/>
      <c r="C8" s="715"/>
      <c r="D8" s="715"/>
      <c r="E8" s="714" t="str">
        <f>'5  Position Codes &amp;Titles'!B121</f>
        <v xml:space="preserve">Physician Assistant, licensed </v>
      </c>
      <c r="F8" s="377"/>
      <c r="G8" s="380" t="s">
        <v>222</v>
      </c>
      <c r="H8" s="828">
        <f>'1 Provider Data'!$B$7</f>
        <v>41455</v>
      </c>
      <c r="I8" s="830"/>
      <c r="J8" s="379"/>
      <c r="K8" s="379"/>
    </row>
    <row r="9" spans="1:11" ht="16.5" thickBot="1" x14ac:dyDescent="0.3">
      <c r="A9" s="697" t="str">
        <f>'5  Position Codes &amp;Titles'!B119</f>
        <v xml:space="preserve">Osteopaths, licensed </v>
      </c>
      <c r="B9" s="716"/>
      <c r="C9" s="716"/>
      <c r="D9" s="716"/>
      <c r="E9" s="717"/>
      <c r="F9" s="381"/>
      <c r="G9" s="381"/>
      <c r="H9" s="153"/>
      <c r="I9" s="379"/>
      <c r="J9" s="379"/>
      <c r="K9" s="379"/>
    </row>
    <row r="10" spans="1:11" ht="25.5" customHeight="1" thickBot="1" x14ac:dyDescent="0.25">
      <c r="A10" s="87"/>
      <c r="B10" s="379"/>
      <c r="C10" s="379"/>
      <c r="D10" s="379"/>
      <c r="E10" s="87"/>
      <c r="F10" s="87"/>
      <c r="G10" s="87"/>
      <c r="H10" s="918" t="s">
        <v>1054</v>
      </c>
      <c r="I10" s="919"/>
      <c r="J10" s="919"/>
      <c r="K10" s="920"/>
    </row>
    <row r="11" spans="1:11" ht="13.5" thickBot="1" x14ac:dyDescent="0.25">
      <c r="A11" s="382" t="s">
        <v>845</v>
      </c>
      <c r="B11" s="382" t="s">
        <v>846</v>
      </c>
      <c r="C11" s="382" t="s">
        <v>847</v>
      </c>
      <c r="D11" s="382" t="s">
        <v>848</v>
      </c>
      <c r="E11" s="383" t="s">
        <v>849</v>
      </c>
      <c r="F11" s="383" t="s">
        <v>844</v>
      </c>
      <c r="G11" s="383" t="s">
        <v>843</v>
      </c>
      <c r="H11" s="383" t="s">
        <v>850</v>
      </c>
      <c r="I11" s="87"/>
      <c r="J11" s="383" t="s">
        <v>851</v>
      </c>
      <c r="K11" s="383" t="s">
        <v>123</v>
      </c>
    </row>
    <row r="12" spans="1:11" ht="120" x14ac:dyDescent="0.2">
      <c r="A12" s="371" t="s">
        <v>244</v>
      </c>
      <c r="B12" s="155" t="s">
        <v>997</v>
      </c>
      <c r="C12" s="156" t="s">
        <v>998</v>
      </c>
      <c r="D12" s="237" t="s">
        <v>36</v>
      </c>
      <c r="E12" s="156" t="s">
        <v>242</v>
      </c>
      <c r="F12" s="99" t="s">
        <v>442</v>
      </c>
      <c r="G12" s="156" t="s">
        <v>243</v>
      </c>
      <c r="H12" s="99" t="s">
        <v>300</v>
      </c>
      <c r="I12" s="370" t="s">
        <v>31</v>
      </c>
      <c r="J12" s="237" t="s">
        <v>880</v>
      </c>
      <c r="K12" s="237" t="s">
        <v>881</v>
      </c>
    </row>
    <row r="13" spans="1:11" x14ac:dyDescent="0.2">
      <c r="A13" s="101" t="s">
        <v>914</v>
      </c>
      <c r="B13" s="692"/>
      <c r="C13" s="692"/>
      <c r="D13" s="101" t="s">
        <v>321</v>
      </c>
      <c r="E13" s="708"/>
      <c r="F13" s="640"/>
      <c r="G13" s="708"/>
      <c r="H13" s="640"/>
      <c r="I13" s="236">
        <v>1</v>
      </c>
      <c r="J13" s="640"/>
      <c r="K13" s="640"/>
    </row>
    <row r="14" spans="1:11" x14ac:dyDescent="0.2">
      <c r="A14" s="101" t="s">
        <v>914</v>
      </c>
      <c r="B14" s="692"/>
      <c r="C14" s="692"/>
      <c r="D14" s="101" t="s">
        <v>321</v>
      </c>
      <c r="E14" s="708"/>
      <c r="F14" s="640"/>
      <c r="G14" s="708"/>
      <c r="H14" s="640"/>
      <c r="I14" s="236">
        <f>I13+1</f>
        <v>2</v>
      </c>
      <c r="J14" s="640"/>
      <c r="K14" s="640"/>
    </row>
    <row r="15" spans="1:11" x14ac:dyDescent="0.2">
      <c r="A15" s="101" t="s">
        <v>914</v>
      </c>
      <c r="B15" s="692"/>
      <c r="C15" s="692"/>
      <c r="D15" s="101" t="s">
        <v>321</v>
      </c>
      <c r="E15" s="708"/>
      <c r="F15" s="640"/>
      <c r="G15" s="708"/>
      <c r="H15" s="640"/>
      <c r="I15" s="236">
        <f t="shared" ref="I15:I35" si="0">I14+1</f>
        <v>3</v>
      </c>
      <c r="J15" s="640"/>
      <c r="K15" s="640"/>
    </row>
    <row r="16" spans="1:11" x14ac:dyDescent="0.2">
      <c r="A16" s="101" t="s">
        <v>914</v>
      </c>
      <c r="B16" s="692"/>
      <c r="C16" s="692"/>
      <c r="D16" s="101" t="s">
        <v>321</v>
      </c>
      <c r="E16" s="708"/>
      <c r="F16" s="640"/>
      <c r="G16" s="708"/>
      <c r="H16" s="640"/>
      <c r="I16" s="236">
        <f t="shared" si="0"/>
        <v>4</v>
      </c>
      <c r="J16" s="640"/>
      <c r="K16" s="640"/>
    </row>
    <row r="17" spans="1:11" x14ac:dyDescent="0.2">
      <c r="A17" s="101" t="s">
        <v>914</v>
      </c>
      <c r="B17" s="692"/>
      <c r="C17" s="692"/>
      <c r="D17" s="101" t="s">
        <v>321</v>
      </c>
      <c r="E17" s="708"/>
      <c r="F17" s="640"/>
      <c r="G17" s="708"/>
      <c r="H17" s="640"/>
      <c r="I17" s="236">
        <f t="shared" si="0"/>
        <v>5</v>
      </c>
      <c r="J17" s="640"/>
      <c r="K17" s="640"/>
    </row>
    <row r="18" spans="1:11" x14ac:dyDescent="0.2">
      <c r="A18" s="101" t="s">
        <v>914</v>
      </c>
      <c r="B18" s="692"/>
      <c r="C18" s="692"/>
      <c r="D18" s="101" t="s">
        <v>321</v>
      </c>
      <c r="E18" s="708"/>
      <c r="F18" s="640"/>
      <c r="G18" s="708"/>
      <c r="H18" s="640"/>
      <c r="I18" s="236">
        <f t="shared" si="0"/>
        <v>6</v>
      </c>
      <c r="J18" s="640"/>
      <c r="K18" s="640"/>
    </row>
    <row r="19" spans="1:11" x14ac:dyDescent="0.2">
      <c r="A19" s="101" t="s">
        <v>914</v>
      </c>
      <c r="B19" s="692"/>
      <c r="C19" s="692"/>
      <c r="D19" s="101" t="s">
        <v>321</v>
      </c>
      <c r="E19" s="708"/>
      <c r="F19" s="640"/>
      <c r="G19" s="708"/>
      <c r="H19" s="640"/>
      <c r="I19" s="236">
        <f t="shared" si="0"/>
        <v>7</v>
      </c>
      <c r="J19" s="640"/>
      <c r="K19" s="640"/>
    </row>
    <row r="20" spans="1:11" x14ac:dyDescent="0.2">
      <c r="A20" s="101" t="s">
        <v>914</v>
      </c>
      <c r="B20" s="692"/>
      <c r="C20" s="692"/>
      <c r="D20" s="101" t="s">
        <v>321</v>
      </c>
      <c r="E20" s="708"/>
      <c r="F20" s="640"/>
      <c r="G20" s="708"/>
      <c r="H20" s="640"/>
      <c r="I20" s="236">
        <f t="shared" si="0"/>
        <v>8</v>
      </c>
      <c r="J20" s="640"/>
      <c r="K20" s="640"/>
    </row>
    <row r="21" spans="1:11" x14ac:dyDescent="0.2">
      <c r="A21" s="101" t="s">
        <v>914</v>
      </c>
      <c r="B21" s="692"/>
      <c r="C21" s="692"/>
      <c r="D21" s="101" t="s">
        <v>321</v>
      </c>
      <c r="E21" s="708"/>
      <c r="F21" s="640"/>
      <c r="G21" s="708"/>
      <c r="H21" s="640"/>
      <c r="I21" s="236">
        <f t="shared" si="0"/>
        <v>9</v>
      </c>
      <c r="J21" s="640"/>
      <c r="K21" s="640"/>
    </row>
    <row r="22" spans="1:11" x14ac:dyDescent="0.2">
      <c r="A22" s="101" t="s">
        <v>914</v>
      </c>
      <c r="B22" s="692"/>
      <c r="C22" s="692"/>
      <c r="D22" s="101" t="s">
        <v>321</v>
      </c>
      <c r="E22" s="708"/>
      <c r="F22" s="640"/>
      <c r="G22" s="708"/>
      <c r="H22" s="640"/>
      <c r="I22" s="236">
        <f t="shared" si="0"/>
        <v>10</v>
      </c>
      <c r="J22" s="640"/>
      <c r="K22" s="640"/>
    </row>
    <row r="23" spans="1:11" x14ac:dyDescent="0.2">
      <c r="A23" s="101" t="s">
        <v>914</v>
      </c>
      <c r="B23" s="692"/>
      <c r="C23" s="692"/>
      <c r="D23" s="101" t="s">
        <v>321</v>
      </c>
      <c r="E23" s="708"/>
      <c r="F23" s="640"/>
      <c r="G23" s="708"/>
      <c r="H23" s="640"/>
      <c r="I23" s="236">
        <f t="shared" si="0"/>
        <v>11</v>
      </c>
      <c r="J23" s="640"/>
      <c r="K23" s="640"/>
    </row>
    <row r="24" spans="1:11" x14ac:dyDescent="0.2">
      <c r="A24" s="101" t="s">
        <v>914</v>
      </c>
      <c r="B24" s="692"/>
      <c r="C24" s="692"/>
      <c r="D24" s="101" t="s">
        <v>321</v>
      </c>
      <c r="E24" s="708"/>
      <c r="F24" s="640"/>
      <c r="G24" s="708"/>
      <c r="H24" s="640"/>
      <c r="I24" s="236">
        <f t="shared" si="0"/>
        <v>12</v>
      </c>
      <c r="J24" s="640"/>
      <c r="K24" s="640"/>
    </row>
    <row r="25" spans="1:11" x14ac:dyDescent="0.2">
      <c r="A25" s="101" t="s">
        <v>914</v>
      </c>
      <c r="B25" s="692"/>
      <c r="C25" s="692"/>
      <c r="D25" s="101" t="s">
        <v>321</v>
      </c>
      <c r="E25" s="708"/>
      <c r="F25" s="640"/>
      <c r="G25" s="708"/>
      <c r="H25" s="640"/>
      <c r="I25" s="236">
        <f t="shared" si="0"/>
        <v>13</v>
      </c>
      <c r="J25" s="640"/>
      <c r="K25" s="640"/>
    </row>
    <row r="26" spans="1:11" x14ac:dyDescent="0.2">
      <c r="A26" s="101" t="s">
        <v>914</v>
      </c>
      <c r="B26" s="692"/>
      <c r="C26" s="692"/>
      <c r="D26" s="101" t="s">
        <v>321</v>
      </c>
      <c r="E26" s="708"/>
      <c r="F26" s="640"/>
      <c r="G26" s="708"/>
      <c r="H26" s="640"/>
      <c r="I26" s="236">
        <f t="shared" si="0"/>
        <v>14</v>
      </c>
      <c r="J26" s="640"/>
      <c r="K26" s="640"/>
    </row>
    <row r="27" spans="1:11" x14ac:dyDescent="0.2">
      <c r="A27" s="101" t="s">
        <v>914</v>
      </c>
      <c r="B27" s="692"/>
      <c r="C27" s="692"/>
      <c r="D27" s="101" t="s">
        <v>321</v>
      </c>
      <c r="E27" s="708"/>
      <c r="F27" s="640"/>
      <c r="G27" s="708"/>
      <c r="H27" s="640"/>
      <c r="I27" s="236">
        <f t="shared" si="0"/>
        <v>15</v>
      </c>
      <c r="J27" s="640"/>
      <c r="K27" s="640"/>
    </row>
    <row r="28" spans="1:11" x14ac:dyDescent="0.2">
      <c r="A28" s="101" t="s">
        <v>914</v>
      </c>
      <c r="B28" s="692"/>
      <c r="C28" s="692"/>
      <c r="D28" s="101" t="s">
        <v>321</v>
      </c>
      <c r="E28" s="708"/>
      <c r="F28" s="640"/>
      <c r="G28" s="708"/>
      <c r="H28" s="640"/>
      <c r="I28" s="236">
        <f t="shared" si="0"/>
        <v>16</v>
      </c>
      <c r="J28" s="640"/>
      <c r="K28" s="640"/>
    </row>
    <row r="29" spans="1:11" x14ac:dyDescent="0.2">
      <c r="A29" s="101" t="s">
        <v>914</v>
      </c>
      <c r="B29" s="692"/>
      <c r="C29" s="692"/>
      <c r="D29" s="101" t="s">
        <v>321</v>
      </c>
      <c r="E29" s="708"/>
      <c r="F29" s="640"/>
      <c r="G29" s="708"/>
      <c r="H29" s="640"/>
      <c r="I29" s="236">
        <f t="shared" si="0"/>
        <v>17</v>
      </c>
      <c r="J29" s="640"/>
      <c r="K29" s="640"/>
    </row>
    <row r="30" spans="1:11" x14ac:dyDescent="0.2">
      <c r="A30" s="101" t="s">
        <v>914</v>
      </c>
      <c r="B30" s="692"/>
      <c r="C30" s="692"/>
      <c r="D30" s="101" t="s">
        <v>321</v>
      </c>
      <c r="E30" s="708"/>
      <c r="F30" s="640"/>
      <c r="G30" s="708"/>
      <c r="H30" s="640"/>
      <c r="I30" s="236">
        <f t="shared" si="0"/>
        <v>18</v>
      </c>
      <c r="J30" s="640"/>
      <c r="K30" s="640"/>
    </row>
    <row r="31" spans="1:11" x14ac:dyDescent="0.2">
      <c r="A31" s="101" t="s">
        <v>914</v>
      </c>
      <c r="B31" s="692"/>
      <c r="C31" s="692"/>
      <c r="D31" s="101" t="s">
        <v>321</v>
      </c>
      <c r="E31" s="708"/>
      <c r="F31" s="640"/>
      <c r="G31" s="708"/>
      <c r="H31" s="640"/>
      <c r="I31" s="236">
        <f t="shared" si="0"/>
        <v>19</v>
      </c>
      <c r="J31" s="640"/>
      <c r="K31" s="640"/>
    </row>
    <row r="32" spans="1:11" x14ac:dyDescent="0.2">
      <c r="A32" s="101" t="s">
        <v>914</v>
      </c>
      <c r="B32" s="692"/>
      <c r="C32" s="692"/>
      <c r="D32" s="101" t="s">
        <v>321</v>
      </c>
      <c r="E32" s="708"/>
      <c r="F32" s="640"/>
      <c r="G32" s="708"/>
      <c r="H32" s="640"/>
      <c r="I32" s="236">
        <f t="shared" si="0"/>
        <v>20</v>
      </c>
      <c r="J32" s="640"/>
      <c r="K32" s="640"/>
    </row>
    <row r="33" spans="1:11" x14ac:dyDescent="0.2">
      <c r="A33" s="101" t="s">
        <v>914</v>
      </c>
      <c r="B33" s="692"/>
      <c r="C33" s="692"/>
      <c r="D33" s="101" t="s">
        <v>321</v>
      </c>
      <c r="E33" s="708"/>
      <c r="F33" s="640"/>
      <c r="G33" s="708"/>
      <c r="H33" s="640"/>
      <c r="I33" s="236">
        <f t="shared" si="0"/>
        <v>21</v>
      </c>
      <c r="J33" s="640"/>
      <c r="K33" s="640"/>
    </row>
    <row r="34" spans="1:11" x14ac:dyDescent="0.2">
      <c r="A34" s="101" t="s">
        <v>914</v>
      </c>
      <c r="B34" s="692"/>
      <c r="C34" s="692"/>
      <c r="D34" s="101" t="s">
        <v>321</v>
      </c>
      <c r="E34" s="708"/>
      <c r="F34" s="640"/>
      <c r="G34" s="708"/>
      <c r="H34" s="640"/>
      <c r="I34" s="236">
        <f t="shared" si="0"/>
        <v>22</v>
      </c>
      <c r="J34" s="640"/>
      <c r="K34" s="640"/>
    </row>
    <row r="35" spans="1:11" x14ac:dyDescent="0.2">
      <c r="A35" s="101" t="s">
        <v>914</v>
      </c>
      <c r="B35" s="692"/>
      <c r="C35" s="692"/>
      <c r="D35" s="101" t="s">
        <v>321</v>
      </c>
      <c r="E35" s="708"/>
      <c r="F35" s="640"/>
      <c r="G35" s="708"/>
      <c r="H35" s="640"/>
      <c r="I35" s="236">
        <f t="shared" si="0"/>
        <v>23</v>
      </c>
      <c r="J35" s="640"/>
      <c r="K35" s="640"/>
    </row>
    <row r="36" spans="1:11" ht="18.75" x14ac:dyDescent="0.3">
      <c r="F36" s="693">
        <f>SUM(F13:F35)</f>
        <v>0</v>
      </c>
      <c r="G36" s="158"/>
      <c r="H36" s="693">
        <f>SUM(H13:H35)</f>
        <v>0</v>
      </c>
      <c r="I36" s="151"/>
      <c r="J36" s="693">
        <f>SUM(J13:J35)</f>
        <v>0</v>
      </c>
      <c r="K36" s="693">
        <f>SUM(K13:K35)</f>
        <v>0</v>
      </c>
    </row>
  </sheetData>
  <sheetProtection password="D13B" sheet="1" objects="1" scenarios="1" selectLockedCells="1"/>
  <mergeCells count="4">
    <mergeCell ref="H6:I6"/>
    <mergeCell ref="H7:I7"/>
    <mergeCell ref="H8:I8"/>
    <mergeCell ref="H10:K10"/>
  </mergeCells>
  <phoneticPr fontId="2" type="noConversion"/>
  <pageMargins left="0.25" right="0.25" top="0.38" bottom="0.43" header="0.17" footer="0.17"/>
  <pageSetup scale="75" orientation="portrait" r:id="rId1"/>
  <headerFooter alignWithMargins="0">
    <oddHeader>&amp;R&amp;"Times New Roman,Bold"&amp;11Page 19.&amp;P</oddHeader>
    <oddFooter>&amp;L&amp;8&amp;Z&amp;F, &amp;A&amp;R&amp;8&amp;D, &amp;T</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theme="7" tint="0.39997558519241921"/>
  </sheetPr>
  <dimension ref="A1:K36"/>
  <sheetViews>
    <sheetView workbookViewId="0">
      <selection activeCell="G13" sqref="G13:G35"/>
    </sheetView>
  </sheetViews>
  <sheetFormatPr defaultRowHeight="12.75" x14ac:dyDescent="0.2"/>
  <cols>
    <col min="1" max="1" width="5.7109375" style="70" customWidth="1"/>
    <col min="2" max="2" width="14.5703125" style="70" customWidth="1"/>
    <col min="3" max="3" width="14.28515625" style="70" customWidth="1"/>
    <col min="4" max="4" width="7" style="70" customWidth="1"/>
    <col min="5" max="5" width="13.140625" style="70" customWidth="1"/>
    <col min="6" max="6" width="14.7109375" style="70" customWidth="1"/>
    <col min="7" max="7" width="10" style="70" customWidth="1"/>
    <col min="8" max="8" width="15.28515625" style="70" customWidth="1"/>
    <col min="9" max="9" width="6.5703125" style="70" customWidth="1"/>
    <col min="10" max="10" width="11.85546875" style="70" customWidth="1"/>
    <col min="11" max="11" width="11.5703125" style="70" customWidth="1"/>
    <col min="12" max="16384" width="9.140625" style="70"/>
  </cols>
  <sheetData>
    <row r="1" spans="1:11" ht="18.75" x14ac:dyDescent="0.3">
      <c r="A1" s="50" t="s">
        <v>1036</v>
      </c>
      <c r="B1" s="151"/>
      <c r="C1" s="151"/>
      <c r="D1" s="151"/>
      <c r="E1" s="151"/>
      <c r="F1" s="151"/>
      <c r="G1" s="151"/>
      <c r="H1" s="151"/>
      <c r="I1" s="83" t="s">
        <v>356</v>
      </c>
      <c r="J1" s="151"/>
      <c r="K1" s="151"/>
    </row>
    <row r="2" spans="1:11" ht="18.75" x14ac:dyDescent="0.3">
      <c r="A2" s="50" t="s">
        <v>805</v>
      </c>
      <c r="B2" s="151"/>
      <c r="C2" s="151"/>
      <c r="D2" s="151"/>
      <c r="E2" s="151"/>
      <c r="F2" s="151"/>
      <c r="G2" s="151"/>
      <c r="H2" s="151"/>
      <c r="I2" s="96"/>
      <c r="J2" s="151"/>
      <c r="K2" s="151"/>
    </row>
    <row r="3" spans="1:11" ht="18.75" x14ac:dyDescent="0.3">
      <c r="A3" s="50" t="s">
        <v>301</v>
      </c>
      <c r="B3" s="151"/>
      <c r="C3" s="151"/>
      <c r="D3" s="151"/>
      <c r="E3" s="151"/>
      <c r="F3" s="151"/>
      <c r="G3" s="151"/>
      <c r="H3" s="151"/>
      <c r="I3" s="96"/>
      <c r="J3" s="151"/>
      <c r="K3" s="151"/>
    </row>
    <row r="4" spans="1:11" ht="18.75" x14ac:dyDescent="0.3">
      <c r="A4" s="50" t="s">
        <v>988</v>
      </c>
      <c r="B4" s="151"/>
      <c r="C4" s="151"/>
      <c r="D4" s="151"/>
      <c r="E4" s="151"/>
      <c r="F4" s="151"/>
      <c r="G4" s="151"/>
      <c r="H4" s="151"/>
      <c r="I4" s="96"/>
      <c r="J4" s="151"/>
      <c r="K4" s="151"/>
    </row>
    <row r="5" spans="1:11" ht="6" customHeight="1" x14ac:dyDescent="0.3">
      <c r="A5" s="50"/>
      <c r="B5" s="151"/>
      <c r="C5" s="151"/>
      <c r="D5" s="151"/>
      <c r="E5" s="151"/>
      <c r="F5" s="151"/>
      <c r="G5" s="151"/>
      <c r="H5" s="151"/>
      <c r="I5" s="96"/>
      <c r="J5" s="151"/>
      <c r="K5" s="151"/>
    </row>
    <row r="6" spans="1:11" ht="30" customHeight="1" thickBot="1" x14ac:dyDescent="0.35">
      <c r="A6" s="96"/>
      <c r="B6" s="96"/>
      <c r="C6" s="96"/>
      <c r="D6" s="96"/>
      <c r="E6" s="96"/>
      <c r="F6" s="151"/>
      <c r="G6" s="98" t="s">
        <v>221</v>
      </c>
      <c r="H6" s="794">
        <f>'1 Provider Data'!$B$5</f>
        <v>0</v>
      </c>
      <c r="I6" s="794"/>
      <c r="J6" s="151"/>
      <c r="K6" s="151"/>
    </row>
    <row r="7" spans="1:11" ht="18.75" x14ac:dyDescent="0.3">
      <c r="A7" s="694" t="str">
        <f>'5  Position Codes &amp;Titles'!B127</f>
        <v>Psychiatrist, licensed</v>
      </c>
      <c r="B7" s="695"/>
      <c r="C7" s="695"/>
      <c r="D7" s="695"/>
      <c r="E7" s="696"/>
      <c r="F7" s="151"/>
      <c r="G7" s="98" t="s">
        <v>1034</v>
      </c>
      <c r="H7" s="887">
        <f>+'1 Provider Data'!$B$12</f>
        <v>0</v>
      </c>
      <c r="I7" s="887"/>
      <c r="J7" s="151"/>
      <c r="K7" s="151"/>
    </row>
    <row r="8" spans="1:11" ht="19.5" thickBot="1" x14ac:dyDescent="0.35">
      <c r="A8" s="697"/>
      <c r="B8" s="698"/>
      <c r="C8" s="698"/>
      <c r="D8" s="698"/>
      <c r="E8" s="699"/>
      <c r="F8" s="151"/>
      <c r="G8" s="98" t="s">
        <v>222</v>
      </c>
      <c r="H8" s="798">
        <f>'1 Provider Data'!$B$7</f>
        <v>41455</v>
      </c>
      <c r="I8" s="798"/>
      <c r="J8" s="151"/>
      <c r="K8" s="151"/>
    </row>
    <row r="9" spans="1:11" ht="19.5" thickBot="1" x14ac:dyDescent="0.35">
      <c r="A9" s="96"/>
      <c r="B9" s="96"/>
      <c r="C9" s="96"/>
      <c r="D9" s="96"/>
      <c r="E9" s="96"/>
      <c r="F9" s="152"/>
      <c r="G9" s="152"/>
      <c r="H9" s="153"/>
      <c r="I9" s="96"/>
      <c r="J9" s="151"/>
      <c r="K9" s="151"/>
    </row>
    <row r="10" spans="1:11" ht="29.25" customHeight="1" thickBot="1" x14ac:dyDescent="0.35">
      <c r="A10" s="96"/>
      <c r="B10" s="96"/>
      <c r="C10" s="96"/>
      <c r="D10" s="96"/>
      <c r="E10" s="918" t="s">
        <v>12</v>
      </c>
      <c r="F10" s="919"/>
      <c r="G10" s="919"/>
      <c r="H10" s="920"/>
      <c r="I10" s="96"/>
      <c r="J10" s="151"/>
      <c r="K10" s="151"/>
    </row>
    <row r="11" spans="1:11" ht="13.5" thickBot="1" x14ac:dyDescent="0.25">
      <c r="A11" s="145" t="s">
        <v>845</v>
      </c>
      <c r="B11" s="145" t="s">
        <v>846</v>
      </c>
      <c r="C11" s="145" t="s">
        <v>847</v>
      </c>
      <c r="D11" s="145" t="s">
        <v>848</v>
      </c>
      <c r="E11" s="238" t="s">
        <v>849</v>
      </c>
      <c r="F11" s="238" t="s">
        <v>844</v>
      </c>
      <c r="G11" s="238" t="s">
        <v>843</v>
      </c>
      <c r="H11" s="238" t="s">
        <v>850</v>
      </c>
      <c r="J11" s="238" t="s">
        <v>851</v>
      </c>
      <c r="K11" s="238" t="s">
        <v>123</v>
      </c>
    </row>
    <row r="12" spans="1:11" ht="128.25" customHeight="1" x14ac:dyDescent="0.2">
      <c r="A12" s="371" t="s">
        <v>244</v>
      </c>
      <c r="B12" s="155" t="s">
        <v>997</v>
      </c>
      <c r="C12" s="156" t="s">
        <v>998</v>
      </c>
      <c r="D12" s="237" t="s">
        <v>36</v>
      </c>
      <c r="E12" s="156" t="s">
        <v>242</v>
      </c>
      <c r="F12" s="99" t="s">
        <v>442</v>
      </c>
      <c r="G12" s="156" t="s">
        <v>243</v>
      </c>
      <c r="H12" s="99" t="s">
        <v>300</v>
      </c>
      <c r="I12" s="370" t="s">
        <v>31</v>
      </c>
      <c r="J12" s="237" t="s">
        <v>880</v>
      </c>
      <c r="K12" s="237" t="s">
        <v>881</v>
      </c>
    </row>
    <row r="13" spans="1:11" x14ac:dyDescent="0.2">
      <c r="A13" s="101" t="s">
        <v>914</v>
      </c>
      <c r="B13" s="692"/>
      <c r="C13" s="692"/>
      <c r="D13" s="101">
        <v>105</v>
      </c>
      <c r="E13" s="708"/>
      <c r="F13" s="640"/>
      <c r="G13" s="708"/>
      <c r="H13" s="640"/>
      <c r="I13" s="236">
        <v>1</v>
      </c>
      <c r="J13" s="640"/>
      <c r="K13" s="640"/>
    </row>
    <row r="14" spans="1:11" x14ac:dyDescent="0.2">
      <c r="A14" s="101" t="s">
        <v>914</v>
      </c>
      <c r="B14" s="692"/>
      <c r="C14" s="692"/>
      <c r="D14" s="101">
        <v>105</v>
      </c>
      <c r="E14" s="708"/>
      <c r="F14" s="640"/>
      <c r="G14" s="708"/>
      <c r="H14" s="640"/>
      <c r="I14" s="236">
        <f>I13+1</f>
        <v>2</v>
      </c>
      <c r="J14" s="640"/>
      <c r="K14" s="640"/>
    </row>
    <row r="15" spans="1:11" x14ac:dyDescent="0.2">
      <c r="A15" s="101" t="s">
        <v>914</v>
      </c>
      <c r="B15" s="692"/>
      <c r="C15" s="692"/>
      <c r="D15" s="101">
        <v>105</v>
      </c>
      <c r="E15" s="708"/>
      <c r="F15" s="640"/>
      <c r="G15" s="708"/>
      <c r="H15" s="640"/>
      <c r="I15" s="236">
        <f t="shared" ref="I15:I35" si="0">I14+1</f>
        <v>3</v>
      </c>
      <c r="J15" s="640"/>
      <c r="K15" s="640"/>
    </row>
    <row r="16" spans="1:11" x14ac:dyDescent="0.2">
      <c r="A16" s="101" t="s">
        <v>914</v>
      </c>
      <c r="B16" s="692"/>
      <c r="C16" s="692"/>
      <c r="D16" s="101">
        <v>105</v>
      </c>
      <c r="E16" s="708"/>
      <c r="F16" s="640"/>
      <c r="G16" s="708"/>
      <c r="H16" s="640"/>
      <c r="I16" s="236">
        <f t="shared" si="0"/>
        <v>4</v>
      </c>
      <c r="J16" s="640"/>
      <c r="K16" s="640"/>
    </row>
    <row r="17" spans="1:11" x14ac:dyDescent="0.2">
      <c r="A17" s="101" t="s">
        <v>914</v>
      </c>
      <c r="B17" s="692"/>
      <c r="C17" s="692"/>
      <c r="D17" s="101">
        <v>105</v>
      </c>
      <c r="E17" s="708"/>
      <c r="F17" s="640"/>
      <c r="G17" s="708"/>
      <c r="H17" s="640"/>
      <c r="I17" s="236">
        <f t="shared" si="0"/>
        <v>5</v>
      </c>
      <c r="J17" s="640"/>
      <c r="K17" s="640"/>
    </row>
    <row r="18" spans="1:11" x14ac:dyDescent="0.2">
      <c r="A18" s="101" t="s">
        <v>914</v>
      </c>
      <c r="B18" s="692"/>
      <c r="C18" s="692"/>
      <c r="D18" s="101">
        <v>105</v>
      </c>
      <c r="E18" s="708"/>
      <c r="F18" s="640"/>
      <c r="G18" s="708"/>
      <c r="H18" s="640"/>
      <c r="I18" s="236">
        <f t="shared" si="0"/>
        <v>6</v>
      </c>
      <c r="J18" s="640"/>
      <c r="K18" s="640"/>
    </row>
    <row r="19" spans="1:11" x14ac:dyDescent="0.2">
      <c r="A19" s="101" t="s">
        <v>914</v>
      </c>
      <c r="B19" s="692"/>
      <c r="C19" s="692"/>
      <c r="D19" s="101">
        <v>105</v>
      </c>
      <c r="E19" s="708"/>
      <c r="F19" s="640"/>
      <c r="G19" s="708"/>
      <c r="H19" s="640"/>
      <c r="I19" s="236">
        <f t="shared" si="0"/>
        <v>7</v>
      </c>
      <c r="J19" s="640"/>
      <c r="K19" s="640"/>
    </row>
    <row r="20" spans="1:11" x14ac:dyDescent="0.2">
      <c r="A20" s="101" t="s">
        <v>914</v>
      </c>
      <c r="B20" s="692"/>
      <c r="C20" s="692"/>
      <c r="D20" s="101">
        <v>105</v>
      </c>
      <c r="E20" s="708"/>
      <c r="F20" s="640"/>
      <c r="G20" s="708"/>
      <c r="H20" s="640"/>
      <c r="I20" s="236">
        <f t="shared" si="0"/>
        <v>8</v>
      </c>
      <c r="J20" s="640"/>
      <c r="K20" s="640"/>
    </row>
    <row r="21" spans="1:11" x14ac:dyDescent="0.2">
      <c r="A21" s="101" t="s">
        <v>914</v>
      </c>
      <c r="B21" s="692"/>
      <c r="C21" s="692"/>
      <c r="D21" s="101">
        <v>105</v>
      </c>
      <c r="E21" s="708"/>
      <c r="F21" s="640"/>
      <c r="G21" s="708"/>
      <c r="H21" s="640"/>
      <c r="I21" s="236">
        <f t="shared" si="0"/>
        <v>9</v>
      </c>
      <c r="J21" s="640"/>
      <c r="K21" s="640"/>
    </row>
    <row r="22" spans="1:11" x14ac:dyDescent="0.2">
      <c r="A22" s="101" t="s">
        <v>914</v>
      </c>
      <c r="B22" s="692"/>
      <c r="C22" s="692"/>
      <c r="D22" s="101">
        <v>105</v>
      </c>
      <c r="E22" s="708"/>
      <c r="F22" s="640"/>
      <c r="G22" s="708"/>
      <c r="H22" s="640"/>
      <c r="I22" s="236">
        <f t="shared" si="0"/>
        <v>10</v>
      </c>
      <c r="J22" s="640"/>
      <c r="K22" s="640"/>
    </row>
    <row r="23" spans="1:11" x14ac:dyDescent="0.2">
      <c r="A23" s="101" t="s">
        <v>914</v>
      </c>
      <c r="B23" s="692"/>
      <c r="C23" s="692"/>
      <c r="D23" s="101">
        <v>105</v>
      </c>
      <c r="E23" s="708"/>
      <c r="F23" s="640"/>
      <c r="G23" s="708"/>
      <c r="H23" s="640"/>
      <c r="I23" s="236">
        <f t="shared" si="0"/>
        <v>11</v>
      </c>
      <c r="J23" s="640"/>
      <c r="K23" s="640"/>
    </row>
    <row r="24" spans="1:11" x14ac:dyDescent="0.2">
      <c r="A24" s="101" t="s">
        <v>914</v>
      </c>
      <c r="B24" s="692"/>
      <c r="C24" s="692"/>
      <c r="D24" s="101">
        <v>105</v>
      </c>
      <c r="E24" s="708"/>
      <c r="F24" s="640"/>
      <c r="G24" s="708"/>
      <c r="H24" s="640"/>
      <c r="I24" s="236">
        <f t="shared" si="0"/>
        <v>12</v>
      </c>
      <c r="J24" s="640"/>
      <c r="K24" s="640"/>
    </row>
    <row r="25" spans="1:11" x14ac:dyDescent="0.2">
      <c r="A25" s="101" t="s">
        <v>914</v>
      </c>
      <c r="B25" s="692"/>
      <c r="C25" s="692"/>
      <c r="D25" s="101">
        <v>105</v>
      </c>
      <c r="E25" s="708"/>
      <c r="F25" s="640"/>
      <c r="G25" s="708"/>
      <c r="H25" s="640"/>
      <c r="I25" s="236">
        <f t="shared" si="0"/>
        <v>13</v>
      </c>
      <c r="J25" s="640"/>
      <c r="K25" s="640"/>
    </row>
    <row r="26" spans="1:11" x14ac:dyDescent="0.2">
      <c r="A26" s="101" t="s">
        <v>914</v>
      </c>
      <c r="B26" s="692"/>
      <c r="C26" s="692"/>
      <c r="D26" s="101">
        <v>105</v>
      </c>
      <c r="E26" s="708"/>
      <c r="F26" s="640"/>
      <c r="G26" s="708"/>
      <c r="H26" s="640"/>
      <c r="I26" s="236">
        <f t="shared" si="0"/>
        <v>14</v>
      </c>
      <c r="J26" s="640"/>
      <c r="K26" s="640"/>
    </row>
    <row r="27" spans="1:11" x14ac:dyDescent="0.2">
      <c r="A27" s="101" t="s">
        <v>914</v>
      </c>
      <c r="B27" s="692"/>
      <c r="C27" s="692"/>
      <c r="D27" s="101">
        <v>105</v>
      </c>
      <c r="E27" s="708"/>
      <c r="F27" s="640"/>
      <c r="G27" s="708"/>
      <c r="H27" s="640"/>
      <c r="I27" s="236">
        <f t="shared" si="0"/>
        <v>15</v>
      </c>
      <c r="J27" s="640"/>
      <c r="K27" s="640"/>
    </row>
    <row r="28" spans="1:11" x14ac:dyDescent="0.2">
      <c r="A28" s="101" t="s">
        <v>914</v>
      </c>
      <c r="B28" s="692"/>
      <c r="C28" s="692"/>
      <c r="D28" s="101">
        <v>105</v>
      </c>
      <c r="E28" s="708"/>
      <c r="F28" s="640"/>
      <c r="G28" s="708"/>
      <c r="H28" s="640"/>
      <c r="I28" s="236">
        <f t="shared" si="0"/>
        <v>16</v>
      </c>
      <c r="J28" s="640"/>
      <c r="K28" s="640"/>
    </row>
    <row r="29" spans="1:11" x14ac:dyDescent="0.2">
      <c r="A29" s="101" t="s">
        <v>914</v>
      </c>
      <c r="B29" s="692"/>
      <c r="C29" s="692"/>
      <c r="D29" s="101">
        <v>105</v>
      </c>
      <c r="E29" s="708"/>
      <c r="F29" s="640"/>
      <c r="G29" s="708"/>
      <c r="H29" s="640"/>
      <c r="I29" s="236">
        <f t="shared" si="0"/>
        <v>17</v>
      </c>
      <c r="J29" s="640"/>
      <c r="K29" s="640"/>
    </row>
    <row r="30" spans="1:11" x14ac:dyDescent="0.2">
      <c r="A30" s="101" t="s">
        <v>914</v>
      </c>
      <c r="B30" s="692"/>
      <c r="C30" s="692"/>
      <c r="D30" s="101">
        <v>105</v>
      </c>
      <c r="E30" s="708"/>
      <c r="F30" s="640"/>
      <c r="G30" s="708"/>
      <c r="H30" s="640"/>
      <c r="I30" s="236">
        <f t="shared" si="0"/>
        <v>18</v>
      </c>
      <c r="J30" s="640"/>
      <c r="K30" s="640"/>
    </row>
    <row r="31" spans="1:11" x14ac:dyDescent="0.2">
      <c r="A31" s="101" t="s">
        <v>914</v>
      </c>
      <c r="B31" s="692"/>
      <c r="C31" s="692"/>
      <c r="D31" s="101">
        <v>105</v>
      </c>
      <c r="E31" s="708"/>
      <c r="F31" s="640"/>
      <c r="G31" s="708"/>
      <c r="H31" s="640"/>
      <c r="I31" s="236">
        <f t="shared" si="0"/>
        <v>19</v>
      </c>
      <c r="J31" s="640"/>
      <c r="K31" s="640"/>
    </row>
    <row r="32" spans="1:11" x14ac:dyDescent="0.2">
      <c r="A32" s="101" t="s">
        <v>914</v>
      </c>
      <c r="B32" s="692"/>
      <c r="C32" s="692"/>
      <c r="D32" s="101">
        <v>105</v>
      </c>
      <c r="E32" s="708"/>
      <c r="F32" s="640"/>
      <c r="G32" s="708"/>
      <c r="H32" s="640"/>
      <c r="I32" s="236">
        <f t="shared" si="0"/>
        <v>20</v>
      </c>
      <c r="J32" s="640"/>
      <c r="K32" s="640"/>
    </row>
    <row r="33" spans="1:11" x14ac:dyDescent="0.2">
      <c r="A33" s="101" t="s">
        <v>914</v>
      </c>
      <c r="B33" s="692"/>
      <c r="C33" s="692"/>
      <c r="D33" s="101">
        <v>105</v>
      </c>
      <c r="E33" s="708"/>
      <c r="F33" s="640"/>
      <c r="G33" s="708"/>
      <c r="H33" s="640"/>
      <c r="I33" s="236">
        <f t="shared" si="0"/>
        <v>21</v>
      </c>
      <c r="J33" s="640"/>
      <c r="K33" s="640"/>
    </row>
    <row r="34" spans="1:11" x14ac:dyDescent="0.2">
      <c r="A34" s="101" t="s">
        <v>914</v>
      </c>
      <c r="B34" s="692"/>
      <c r="C34" s="692"/>
      <c r="D34" s="101">
        <v>105</v>
      </c>
      <c r="E34" s="708"/>
      <c r="F34" s="640"/>
      <c r="G34" s="708"/>
      <c r="H34" s="640"/>
      <c r="I34" s="236">
        <f t="shared" si="0"/>
        <v>22</v>
      </c>
      <c r="J34" s="640"/>
      <c r="K34" s="640"/>
    </row>
    <row r="35" spans="1:11" x14ac:dyDescent="0.2">
      <c r="A35" s="101" t="s">
        <v>914</v>
      </c>
      <c r="B35" s="692"/>
      <c r="C35" s="692"/>
      <c r="D35" s="101">
        <v>105</v>
      </c>
      <c r="E35" s="708"/>
      <c r="F35" s="640"/>
      <c r="G35" s="708"/>
      <c r="H35" s="640"/>
      <c r="I35" s="236">
        <f t="shared" si="0"/>
        <v>23</v>
      </c>
      <c r="J35" s="640"/>
      <c r="K35" s="640"/>
    </row>
    <row r="36" spans="1:11" ht="18.75" x14ac:dyDescent="0.3">
      <c r="F36" s="693">
        <f>SUM(F13:F35)</f>
        <v>0</v>
      </c>
      <c r="G36" s="158"/>
      <c r="H36" s="693">
        <f>SUM(H13:H35)</f>
        <v>0</v>
      </c>
      <c r="I36" s="151"/>
      <c r="J36" s="693">
        <f>SUM(J13:J35)</f>
        <v>0</v>
      </c>
      <c r="K36" s="693">
        <f>SUM(K13:K35)</f>
        <v>0</v>
      </c>
    </row>
  </sheetData>
  <sheetProtection password="D13B" sheet="1" objects="1" scenarios="1" selectLockedCells="1"/>
  <mergeCells count="4">
    <mergeCell ref="H6:I6"/>
    <mergeCell ref="H7:I7"/>
    <mergeCell ref="H8:I8"/>
    <mergeCell ref="E10:H10"/>
  </mergeCells>
  <phoneticPr fontId="2" type="noConversion"/>
  <pageMargins left="0.25" right="0.25" top="0.38" bottom="0.43" header="0.17" footer="0.17"/>
  <pageSetup scale="75" orientation="portrait" r:id="rId1"/>
  <headerFooter alignWithMargins="0">
    <oddHeader>&amp;RPage 19.&amp;P</oddHeader>
    <oddFooter>&amp;L&amp;8&amp;Z&amp;F, &amp;A&amp;R&amp;8&amp;D, &amp;T</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7" tint="0.39997558519241921"/>
  </sheetPr>
  <dimension ref="A1:K39"/>
  <sheetViews>
    <sheetView workbookViewId="0">
      <selection activeCell="E13" sqref="E13:E35"/>
    </sheetView>
  </sheetViews>
  <sheetFormatPr defaultRowHeight="12.75" x14ac:dyDescent="0.2"/>
  <cols>
    <col min="1" max="1" width="8" style="70" customWidth="1"/>
    <col min="2" max="2" width="14.5703125" style="70" customWidth="1"/>
    <col min="3" max="3" width="14.28515625" style="70" customWidth="1"/>
    <col min="4" max="4" width="7.7109375" style="70" customWidth="1"/>
    <col min="5" max="5" width="12.7109375" style="70" customWidth="1"/>
    <col min="6" max="6" width="13.5703125" style="70" customWidth="1"/>
    <col min="7" max="7" width="14.85546875" style="70" customWidth="1"/>
    <col min="8" max="8" width="15.28515625" style="70" customWidth="1"/>
    <col min="9" max="9" width="5.85546875" style="70" customWidth="1"/>
    <col min="10" max="10" width="13.28515625" style="70" customWidth="1"/>
    <col min="11" max="11" width="13.5703125" style="70" customWidth="1"/>
    <col min="12" max="16384" width="9.140625" style="70"/>
  </cols>
  <sheetData>
    <row r="1" spans="1:11" ht="18.75" x14ac:dyDescent="0.3">
      <c r="A1" s="50" t="s">
        <v>1036</v>
      </c>
      <c r="B1" s="151"/>
      <c r="C1" s="151"/>
      <c r="D1" s="151"/>
      <c r="E1" s="151"/>
      <c r="F1" s="151"/>
      <c r="G1" s="151"/>
      <c r="H1" s="151"/>
      <c r="I1" s="83" t="s">
        <v>356</v>
      </c>
      <c r="J1" s="151"/>
      <c r="K1" s="151"/>
    </row>
    <row r="2" spans="1:11" ht="18.75" x14ac:dyDescent="0.3">
      <c r="A2" s="50" t="s">
        <v>805</v>
      </c>
      <c r="B2" s="151"/>
      <c r="C2" s="151"/>
      <c r="D2" s="151"/>
      <c r="E2" s="151"/>
      <c r="F2" s="151"/>
      <c r="G2" s="151"/>
      <c r="H2" s="151"/>
      <c r="I2" s="96"/>
      <c r="J2" s="151"/>
      <c r="K2" s="151"/>
    </row>
    <row r="3" spans="1:11" ht="18.75" x14ac:dyDescent="0.3">
      <c r="A3" s="50" t="s">
        <v>301</v>
      </c>
      <c r="B3" s="151"/>
      <c r="C3" s="151"/>
      <c r="D3" s="151"/>
      <c r="E3" s="151"/>
      <c r="F3" s="151"/>
      <c r="G3" s="151"/>
      <c r="H3" s="151"/>
      <c r="I3" s="96"/>
      <c r="J3" s="151"/>
      <c r="K3" s="151"/>
    </row>
    <row r="4" spans="1:11" ht="18.75" x14ac:dyDescent="0.3">
      <c r="A4" s="50" t="s">
        <v>999</v>
      </c>
      <c r="B4" s="151"/>
      <c r="C4" s="151"/>
      <c r="D4" s="151"/>
      <c r="E4" s="151"/>
      <c r="F4" s="151"/>
      <c r="G4" s="151"/>
      <c r="H4" s="151"/>
      <c r="I4" s="96"/>
      <c r="J4" s="151"/>
      <c r="K4" s="151"/>
    </row>
    <row r="5" spans="1:11" ht="6" customHeight="1" x14ac:dyDescent="0.3">
      <c r="A5" s="50"/>
      <c r="B5" s="151"/>
      <c r="C5" s="151"/>
      <c r="D5" s="151"/>
      <c r="E5" s="151"/>
      <c r="F5" s="151"/>
      <c r="G5" s="151"/>
      <c r="H5" s="151"/>
      <c r="I5" s="96"/>
      <c r="J5" s="151"/>
      <c r="K5" s="151"/>
    </row>
    <row r="6" spans="1:11" ht="30.75" customHeight="1" thickBot="1" x14ac:dyDescent="0.35">
      <c r="A6" s="96"/>
      <c r="B6" s="96"/>
      <c r="C6" s="96"/>
      <c r="D6" s="96"/>
      <c r="E6" s="96"/>
      <c r="F6" s="151"/>
      <c r="G6" s="98" t="s">
        <v>221</v>
      </c>
      <c r="H6" s="794">
        <f>'1 Provider Data'!$B$5</f>
        <v>0</v>
      </c>
      <c r="I6" s="794"/>
      <c r="J6" s="151"/>
      <c r="K6" s="151"/>
    </row>
    <row r="7" spans="1:11" ht="18.75" x14ac:dyDescent="0.3">
      <c r="A7" s="694" t="str">
        <f>'5  Position Codes &amp;Titles'!B133</f>
        <v>Medicaid Billing Personnel</v>
      </c>
      <c r="B7" s="695"/>
      <c r="C7" s="695"/>
      <c r="D7" s="695"/>
      <c r="E7" s="696"/>
      <c r="F7" s="151"/>
      <c r="G7" s="98" t="s">
        <v>1034</v>
      </c>
      <c r="H7" s="887">
        <f>+'1 Provider Data'!$B$12</f>
        <v>0</v>
      </c>
      <c r="I7" s="887"/>
      <c r="J7" s="151"/>
      <c r="K7" s="151"/>
    </row>
    <row r="8" spans="1:11" ht="19.5" thickBot="1" x14ac:dyDescent="0.35">
      <c r="A8" s="697"/>
      <c r="B8" s="698"/>
      <c r="C8" s="698"/>
      <c r="D8" s="698"/>
      <c r="E8" s="699"/>
      <c r="F8" s="151"/>
      <c r="G8" s="98" t="s">
        <v>222</v>
      </c>
      <c r="H8" s="798">
        <f>'1 Provider Data'!$B$7</f>
        <v>41455</v>
      </c>
      <c r="I8" s="798"/>
      <c r="J8" s="151"/>
      <c r="K8" s="151"/>
    </row>
    <row r="9" spans="1:11" ht="19.5" thickBot="1" x14ac:dyDescent="0.35">
      <c r="A9" s="96"/>
      <c r="B9" s="96"/>
      <c r="C9" s="96"/>
      <c r="D9" s="96"/>
      <c r="E9" s="96"/>
      <c r="F9" s="152"/>
      <c r="G9" s="152"/>
      <c r="H9" s="153"/>
      <c r="I9" s="96"/>
      <c r="J9" s="151"/>
      <c r="K9" s="151"/>
    </row>
    <row r="10" spans="1:11" ht="29.25" customHeight="1" thickBot="1" x14ac:dyDescent="0.35">
      <c r="A10" s="96"/>
      <c r="B10" s="96"/>
      <c r="C10" s="96"/>
      <c r="D10" s="96"/>
      <c r="E10" s="918" t="s">
        <v>12</v>
      </c>
      <c r="F10" s="919"/>
      <c r="G10" s="919"/>
      <c r="H10" s="920"/>
      <c r="I10" s="96"/>
      <c r="J10" s="151"/>
      <c r="K10" s="151"/>
    </row>
    <row r="11" spans="1:11" ht="13.5" thickBot="1" x14ac:dyDescent="0.25">
      <c r="A11" s="145" t="s">
        <v>845</v>
      </c>
      <c r="B11" s="145" t="s">
        <v>846</v>
      </c>
      <c r="C11" s="145" t="s">
        <v>847</v>
      </c>
      <c r="D11" s="145" t="s">
        <v>848</v>
      </c>
      <c r="E11" s="238" t="s">
        <v>849</v>
      </c>
      <c r="F11" s="238" t="s">
        <v>844</v>
      </c>
      <c r="G11" s="238" t="s">
        <v>843</v>
      </c>
      <c r="H11" s="238" t="s">
        <v>850</v>
      </c>
      <c r="J11" s="238" t="s">
        <v>851</v>
      </c>
      <c r="K11" s="238" t="s">
        <v>123</v>
      </c>
    </row>
    <row r="12" spans="1:11" ht="93.75" x14ac:dyDescent="0.2">
      <c r="A12" s="347" t="s">
        <v>244</v>
      </c>
      <c r="B12" s="155" t="s">
        <v>997</v>
      </c>
      <c r="C12" s="156" t="s">
        <v>998</v>
      </c>
      <c r="D12" s="156" t="s">
        <v>36</v>
      </c>
      <c r="E12" s="156" t="s">
        <v>242</v>
      </c>
      <c r="F12" s="99" t="s">
        <v>442</v>
      </c>
      <c r="G12" s="156" t="s">
        <v>243</v>
      </c>
      <c r="H12" s="99" t="s">
        <v>300</v>
      </c>
      <c r="I12" s="160" t="s">
        <v>31</v>
      </c>
      <c r="J12" s="99" t="s">
        <v>880</v>
      </c>
      <c r="K12" s="99" t="s">
        <v>881</v>
      </c>
    </row>
    <row r="13" spans="1:11" x14ac:dyDescent="0.2">
      <c r="A13" s="101" t="s">
        <v>914</v>
      </c>
      <c r="B13" s="692"/>
      <c r="C13" s="692"/>
      <c r="D13" s="101">
        <v>800</v>
      </c>
      <c r="E13" s="708"/>
      <c r="F13" s="640"/>
      <c r="G13" s="708"/>
      <c r="H13" s="640"/>
      <c r="I13" s="236">
        <v>1</v>
      </c>
      <c r="J13" s="640"/>
      <c r="K13" s="640"/>
    </row>
    <row r="14" spans="1:11" x14ac:dyDescent="0.2">
      <c r="A14" s="101" t="s">
        <v>914</v>
      </c>
      <c r="B14" s="692"/>
      <c r="C14" s="692"/>
      <c r="D14" s="101">
        <v>800</v>
      </c>
      <c r="E14" s="708"/>
      <c r="F14" s="640"/>
      <c r="G14" s="708"/>
      <c r="H14" s="640"/>
      <c r="I14" s="236">
        <f>I13+1</f>
        <v>2</v>
      </c>
      <c r="J14" s="640"/>
      <c r="K14" s="640"/>
    </row>
    <row r="15" spans="1:11" x14ac:dyDescent="0.2">
      <c r="A15" s="101" t="s">
        <v>914</v>
      </c>
      <c r="B15" s="692"/>
      <c r="C15" s="692"/>
      <c r="D15" s="101">
        <v>800</v>
      </c>
      <c r="E15" s="708"/>
      <c r="F15" s="640"/>
      <c r="G15" s="708"/>
      <c r="H15" s="640"/>
      <c r="I15" s="236">
        <f t="shared" ref="I15:I35" si="0">I14+1</f>
        <v>3</v>
      </c>
      <c r="J15" s="640"/>
      <c r="K15" s="640"/>
    </row>
    <row r="16" spans="1:11" x14ac:dyDescent="0.2">
      <c r="A16" s="101" t="s">
        <v>914</v>
      </c>
      <c r="B16" s="692"/>
      <c r="C16" s="692"/>
      <c r="D16" s="101">
        <v>800</v>
      </c>
      <c r="E16" s="708"/>
      <c r="F16" s="640"/>
      <c r="G16" s="708"/>
      <c r="H16" s="640"/>
      <c r="I16" s="236">
        <f t="shared" si="0"/>
        <v>4</v>
      </c>
      <c r="J16" s="640"/>
      <c r="K16" s="640"/>
    </row>
    <row r="17" spans="1:11" x14ac:dyDescent="0.2">
      <c r="A17" s="101" t="s">
        <v>914</v>
      </c>
      <c r="B17" s="692"/>
      <c r="C17" s="692"/>
      <c r="D17" s="101">
        <v>800</v>
      </c>
      <c r="E17" s="708"/>
      <c r="F17" s="640"/>
      <c r="G17" s="708"/>
      <c r="H17" s="640"/>
      <c r="I17" s="236">
        <f t="shared" si="0"/>
        <v>5</v>
      </c>
      <c r="J17" s="640"/>
      <c r="K17" s="640"/>
    </row>
    <row r="18" spans="1:11" x14ac:dyDescent="0.2">
      <c r="A18" s="101" t="s">
        <v>914</v>
      </c>
      <c r="B18" s="692"/>
      <c r="C18" s="692"/>
      <c r="D18" s="101">
        <v>800</v>
      </c>
      <c r="E18" s="708"/>
      <c r="F18" s="640"/>
      <c r="G18" s="708"/>
      <c r="H18" s="640"/>
      <c r="I18" s="236">
        <f t="shared" si="0"/>
        <v>6</v>
      </c>
      <c r="J18" s="640"/>
      <c r="K18" s="640"/>
    </row>
    <row r="19" spans="1:11" x14ac:dyDescent="0.2">
      <c r="A19" s="101" t="s">
        <v>914</v>
      </c>
      <c r="B19" s="692"/>
      <c r="C19" s="692"/>
      <c r="D19" s="101">
        <v>800</v>
      </c>
      <c r="E19" s="708"/>
      <c r="F19" s="640"/>
      <c r="G19" s="708"/>
      <c r="H19" s="640"/>
      <c r="I19" s="236">
        <f t="shared" si="0"/>
        <v>7</v>
      </c>
      <c r="J19" s="640"/>
      <c r="K19" s="640"/>
    </row>
    <row r="20" spans="1:11" x14ac:dyDescent="0.2">
      <c r="A20" s="101" t="s">
        <v>914</v>
      </c>
      <c r="B20" s="692"/>
      <c r="C20" s="692"/>
      <c r="D20" s="101">
        <v>800</v>
      </c>
      <c r="E20" s="708"/>
      <c r="F20" s="640"/>
      <c r="G20" s="708"/>
      <c r="H20" s="640"/>
      <c r="I20" s="236">
        <f t="shared" si="0"/>
        <v>8</v>
      </c>
      <c r="J20" s="640"/>
      <c r="K20" s="640"/>
    </row>
    <row r="21" spans="1:11" x14ac:dyDescent="0.2">
      <c r="A21" s="101" t="s">
        <v>914</v>
      </c>
      <c r="B21" s="692"/>
      <c r="C21" s="692"/>
      <c r="D21" s="101">
        <v>800</v>
      </c>
      <c r="E21" s="708"/>
      <c r="F21" s="640"/>
      <c r="G21" s="708"/>
      <c r="H21" s="640"/>
      <c r="I21" s="236">
        <f t="shared" si="0"/>
        <v>9</v>
      </c>
      <c r="J21" s="640"/>
      <c r="K21" s="640"/>
    </row>
    <row r="22" spans="1:11" x14ac:dyDescent="0.2">
      <c r="A22" s="101" t="s">
        <v>914</v>
      </c>
      <c r="B22" s="692"/>
      <c r="C22" s="692"/>
      <c r="D22" s="101">
        <v>800</v>
      </c>
      <c r="E22" s="708"/>
      <c r="F22" s="640"/>
      <c r="G22" s="708"/>
      <c r="H22" s="640"/>
      <c r="I22" s="236">
        <f t="shared" si="0"/>
        <v>10</v>
      </c>
      <c r="J22" s="640"/>
      <c r="K22" s="640"/>
    </row>
    <row r="23" spans="1:11" x14ac:dyDescent="0.2">
      <c r="A23" s="101" t="s">
        <v>914</v>
      </c>
      <c r="B23" s="692"/>
      <c r="C23" s="692"/>
      <c r="D23" s="101">
        <v>800</v>
      </c>
      <c r="E23" s="708"/>
      <c r="F23" s="640"/>
      <c r="G23" s="708"/>
      <c r="H23" s="640"/>
      <c r="I23" s="236">
        <f t="shared" si="0"/>
        <v>11</v>
      </c>
      <c r="J23" s="640"/>
      <c r="K23" s="640"/>
    </row>
    <row r="24" spans="1:11" x14ac:dyDescent="0.2">
      <c r="A24" s="101" t="s">
        <v>914</v>
      </c>
      <c r="B24" s="692"/>
      <c r="C24" s="692"/>
      <c r="D24" s="101">
        <v>800</v>
      </c>
      <c r="E24" s="708"/>
      <c r="F24" s="640"/>
      <c r="G24" s="708"/>
      <c r="H24" s="640"/>
      <c r="I24" s="236">
        <f t="shared" si="0"/>
        <v>12</v>
      </c>
      <c r="J24" s="640"/>
      <c r="K24" s="640"/>
    </row>
    <row r="25" spans="1:11" x14ac:dyDescent="0.2">
      <c r="A25" s="101" t="s">
        <v>914</v>
      </c>
      <c r="B25" s="692"/>
      <c r="C25" s="692"/>
      <c r="D25" s="101">
        <v>800</v>
      </c>
      <c r="E25" s="708"/>
      <c r="F25" s="640"/>
      <c r="G25" s="708"/>
      <c r="H25" s="640"/>
      <c r="I25" s="236">
        <f t="shared" si="0"/>
        <v>13</v>
      </c>
      <c r="J25" s="640"/>
      <c r="K25" s="640"/>
    </row>
    <row r="26" spans="1:11" x14ac:dyDescent="0.2">
      <c r="A26" s="101" t="s">
        <v>914</v>
      </c>
      <c r="B26" s="692"/>
      <c r="C26" s="692"/>
      <c r="D26" s="101">
        <v>800</v>
      </c>
      <c r="E26" s="708"/>
      <c r="F26" s="640"/>
      <c r="G26" s="708"/>
      <c r="H26" s="640"/>
      <c r="I26" s="236">
        <f t="shared" si="0"/>
        <v>14</v>
      </c>
      <c r="J26" s="640"/>
      <c r="K26" s="640"/>
    </row>
    <row r="27" spans="1:11" x14ac:dyDescent="0.2">
      <c r="A27" s="101" t="s">
        <v>914</v>
      </c>
      <c r="B27" s="692"/>
      <c r="C27" s="692"/>
      <c r="D27" s="101">
        <v>800</v>
      </c>
      <c r="E27" s="708"/>
      <c r="F27" s="640"/>
      <c r="G27" s="708"/>
      <c r="H27" s="640"/>
      <c r="I27" s="236">
        <f t="shared" si="0"/>
        <v>15</v>
      </c>
      <c r="J27" s="640"/>
      <c r="K27" s="640"/>
    </row>
    <row r="28" spans="1:11" x14ac:dyDescent="0.2">
      <c r="A28" s="101" t="s">
        <v>914</v>
      </c>
      <c r="B28" s="692"/>
      <c r="C28" s="692"/>
      <c r="D28" s="101">
        <v>800</v>
      </c>
      <c r="E28" s="708"/>
      <c r="F28" s="640"/>
      <c r="G28" s="708"/>
      <c r="H28" s="640"/>
      <c r="I28" s="236">
        <f t="shared" si="0"/>
        <v>16</v>
      </c>
      <c r="J28" s="640"/>
      <c r="K28" s="640"/>
    </row>
    <row r="29" spans="1:11" x14ac:dyDescent="0.2">
      <c r="A29" s="101" t="s">
        <v>914</v>
      </c>
      <c r="B29" s="692"/>
      <c r="C29" s="692"/>
      <c r="D29" s="101">
        <v>800</v>
      </c>
      <c r="E29" s="708"/>
      <c r="F29" s="640"/>
      <c r="G29" s="708"/>
      <c r="H29" s="640"/>
      <c r="I29" s="236">
        <f t="shared" si="0"/>
        <v>17</v>
      </c>
      <c r="J29" s="640"/>
      <c r="K29" s="640"/>
    </row>
    <row r="30" spans="1:11" x14ac:dyDescent="0.2">
      <c r="A30" s="101" t="s">
        <v>914</v>
      </c>
      <c r="B30" s="692"/>
      <c r="C30" s="692"/>
      <c r="D30" s="101">
        <v>800</v>
      </c>
      <c r="E30" s="708"/>
      <c r="F30" s="640"/>
      <c r="G30" s="708"/>
      <c r="H30" s="640"/>
      <c r="I30" s="236">
        <f t="shared" si="0"/>
        <v>18</v>
      </c>
      <c r="J30" s="640"/>
      <c r="K30" s="640"/>
    </row>
    <row r="31" spans="1:11" x14ac:dyDescent="0.2">
      <c r="A31" s="101" t="s">
        <v>914</v>
      </c>
      <c r="B31" s="692"/>
      <c r="C31" s="692"/>
      <c r="D31" s="101">
        <v>800</v>
      </c>
      <c r="E31" s="708"/>
      <c r="F31" s="640"/>
      <c r="G31" s="708"/>
      <c r="H31" s="640"/>
      <c r="I31" s="236">
        <f t="shared" si="0"/>
        <v>19</v>
      </c>
      <c r="J31" s="640"/>
      <c r="K31" s="640"/>
    </row>
    <row r="32" spans="1:11" x14ac:dyDescent="0.2">
      <c r="A32" s="101" t="s">
        <v>914</v>
      </c>
      <c r="B32" s="692"/>
      <c r="C32" s="692"/>
      <c r="D32" s="101">
        <v>800</v>
      </c>
      <c r="E32" s="708"/>
      <c r="F32" s="640"/>
      <c r="G32" s="708"/>
      <c r="H32" s="640"/>
      <c r="I32" s="236">
        <f t="shared" si="0"/>
        <v>20</v>
      </c>
      <c r="J32" s="640"/>
      <c r="K32" s="640"/>
    </row>
    <row r="33" spans="1:11" x14ac:dyDescent="0.2">
      <c r="A33" s="101" t="s">
        <v>914</v>
      </c>
      <c r="B33" s="692"/>
      <c r="C33" s="692"/>
      <c r="D33" s="101">
        <v>800</v>
      </c>
      <c r="E33" s="708"/>
      <c r="F33" s="640"/>
      <c r="G33" s="708"/>
      <c r="H33" s="640"/>
      <c r="I33" s="236">
        <f t="shared" si="0"/>
        <v>21</v>
      </c>
      <c r="J33" s="640"/>
      <c r="K33" s="640"/>
    </row>
    <row r="34" spans="1:11" x14ac:dyDescent="0.2">
      <c r="A34" s="101" t="s">
        <v>914</v>
      </c>
      <c r="B34" s="692"/>
      <c r="C34" s="692"/>
      <c r="D34" s="101">
        <v>800</v>
      </c>
      <c r="E34" s="708"/>
      <c r="F34" s="640"/>
      <c r="G34" s="708"/>
      <c r="H34" s="640"/>
      <c r="I34" s="236">
        <f t="shared" si="0"/>
        <v>22</v>
      </c>
      <c r="J34" s="640"/>
      <c r="K34" s="640"/>
    </row>
    <row r="35" spans="1:11" x14ac:dyDescent="0.2">
      <c r="A35" s="101" t="s">
        <v>914</v>
      </c>
      <c r="B35" s="692"/>
      <c r="C35" s="692"/>
      <c r="D35" s="101">
        <v>800</v>
      </c>
      <c r="E35" s="708"/>
      <c r="F35" s="640"/>
      <c r="G35" s="708"/>
      <c r="H35" s="640"/>
      <c r="I35" s="236">
        <f t="shared" si="0"/>
        <v>23</v>
      </c>
      <c r="J35" s="640"/>
      <c r="K35" s="640"/>
    </row>
    <row r="36" spans="1:11" ht="18.75" x14ac:dyDescent="0.3">
      <c r="F36" s="693">
        <f>SUM(F13:F35)</f>
        <v>0</v>
      </c>
      <c r="G36" s="158"/>
      <c r="H36" s="693">
        <f>SUM(H13:H35)</f>
        <v>0</v>
      </c>
      <c r="I36" s="151"/>
      <c r="J36" s="693">
        <f>SUM(J13:J35)</f>
        <v>0</v>
      </c>
      <c r="K36" s="693">
        <f>SUM(K13:K35)</f>
        <v>0</v>
      </c>
    </row>
    <row r="37" spans="1:11" ht="12.75" customHeight="1" x14ac:dyDescent="0.2"/>
    <row r="38" spans="1:11" x14ac:dyDescent="0.2">
      <c r="E38" s="387"/>
      <c r="I38" s="87"/>
    </row>
    <row r="39" spans="1:11" x14ac:dyDescent="0.2">
      <c r="I39" s="87"/>
    </row>
  </sheetData>
  <sheetProtection password="D13B" sheet="1" objects="1" scenarios="1" selectLockedCells="1"/>
  <mergeCells count="4">
    <mergeCell ref="H6:I6"/>
    <mergeCell ref="H7:I7"/>
    <mergeCell ref="H8:I8"/>
    <mergeCell ref="E10:H10"/>
  </mergeCells>
  <phoneticPr fontId="2" type="noConversion"/>
  <pageMargins left="0.25" right="0.25" top="0.38" bottom="0.43" header="0.17" footer="0.17"/>
  <pageSetup scale="75" orientation="portrait" r:id="rId1"/>
  <headerFooter alignWithMargins="0">
    <oddHeader>&amp;R&amp;"Times New Roman,Bold"&amp;11Page 19.&amp;P</oddHeader>
    <oddFooter>&amp;L&amp;8&amp;Z&amp;F, &amp;A&amp;R&amp;9&amp;D,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J67"/>
  <sheetViews>
    <sheetView topLeftCell="A7" zoomScaleNormal="100" workbookViewId="0">
      <selection activeCell="B64" sqref="B64"/>
    </sheetView>
  </sheetViews>
  <sheetFormatPr defaultColWidth="7.140625" defaultRowHeight="11.25" x14ac:dyDescent="0.2"/>
  <cols>
    <col min="1" max="1" width="7" style="41" customWidth="1"/>
    <col min="2" max="2" width="68.85546875" style="41" customWidth="1"/>
    <col min="3" max="3" width="17" style="41" customWidth="1"/>
    <col min="4" max="4" width="17.5703125" style="41" customWidth="1"/>
    <col min="5" max="5" width="2.7109375" style="41" customWidth="1"/>
    <col min="6" max="6" width="19.85546875" style="41" customWidth="1"/>
    <col min="7" max="7" width="27.7109375" style="41" hidden="1" customWidth="1"/>
    <col min="8" max="8" width="6.85546875" style="41" customWidth="1"/>
    <col min="9" max="16384" width="7.140625" style="41"/>
  </cols>
  <sheetData>
    <row r="1" spans="1:10" ht="12.75" x14ac:dyDescent="0.2">
      <c r="A1" s="273"/>
      <c r="B1" s="736" t="s">
        <v>770</v>
      </c>
      <c r="C1" s="736"/>
      <c r="D1" s="736"/>
      <c r="E1" s="736"/>
      <c r="F1" s="736"/>
      <c r="J1" s="214"/>
    </row>
    <row r="2" spans="1:10" ht="12.75" x14ac:dyDescent="0.2">
      <c r="A2" s="273"/>
      <c r="B2" s="736" t="s">
        <v>271</v>
      </c>
      <c r="C2" s="736"/>
      <c r="D2" s="736"/>
      <c r="E2" s="736"/>
      <c r="F2" s="736"/>
    </row>
    <row r="3" spans="1:10" ht="12.75" x14ac:dyDescent="0.2">
      <c r="A3" s="273"/>
      <c r="B3" s="736" t="s">
        <v>272</v>
      </c>
      <c r="C3" s="736"/>
      <c r="D3" s="736"/>
      <c r="E3" s="736"/>
      <c r="F3" s="736"/>
    </row>
    <row r="4" spans="1:10" ht="12.75" x14ac:dyDescent="0.2">
      <c r="A4" s="273"/>
      <c r="B4" s="736" t="s">
        <v>273</v>
      </c>
      <c r="C4" s="736"/>
      <c r="D4" s="736"/>
      <c r="E4" s="736"/>
      <c r="F4" s="736"/>
    </row>
    <row r="5" spans="1:10" ht="13.5" customHeight="1" x14ac:dyDescent="0.2">
      <c r="A5" s="273"/>
      <c r="B5" s="273"/>
      <c r="C5" s="273"/>
      <c r="D5" s="273"/>
      <c r="E5" s="273"/>
      <c r="F5" s="273"/>
    </row>
    <row r="6" spans="1:10" s="46" customFormat="1" ht="12.75" customHeight="1" x14ac:dyDescent="0.35">
      <c r="A6" s="273"/>
      <c r="B6" s="274" t="s">
        <v>275</v>
      </c>
      <c r="C6" s="745">
        <f>'1 Provider Data'!B5</f>
        <v>0</v>
      </c>
      <c r="D6" s="746"/>
      <c r="E6" s="275"/>
      <c r="F6" s="275"/>
    </row>
    <row r="7" spans="1:10" s="46" customFormat="1" ht="12.75" customHeight="1" x14ac:dyDescent="0.35">
      <c r="A7" s="273"/>
      <c r="B7" s="276" t="s">
        <v>276</v>
      </c>
      <c r="C7" s="738">
        <f>'1 Provider Data'!B6</f>
        <v>0</v>
      </c>
      <c r="D7" s="739"/>
      <c r="E7" s="275"/>
      <c r="F7" s="275"/>
    </row>
    <row r="8" spans="1:10" s="46" customFormat="1" ht="12.75" customHeight="1" x14ac:dyDescent="0.35">
      <c r="A8" s="273"/>
      <c r="B8" s="274" t="s">
        <v>274</v>
      </c>
      <c r="C8" s="743">
        <f>'1 Provider Data'!B7</f>
        <v>41455</v>
      </c>
      <c r="D8" s="744"/>
      <c r="E8" s="275"/>
      <c r="F8" s="275"/>
    </row>
    <row r="9" spans="1:10" s="46" customFormat="1" ht="22.5" customHeight="1" x14ac:dyDescent="0.35">
      <c r="A9" s="284" t="s">
        <v>31</v>
      </c>
      <c r="B9" s="740" t="s">
        <v>990</v>
      </c>
      <c r="C9" s="740"/>
      <c r="D9" s="277" t="s">
        <v>840</v>
      </c>
      <c r="E9" s="275"/>
      <c r="F9" s="275"/>
      <c r="G9" s="105" t="s">
        <v>337</v>
      </c>
    </row>
    <row r="10" spans="1:10" s="46" customFormat="1" ht="14.25" customHeight="1" x14ac:dyDescent="0.35">
      <c r="A10" s="284">
        <v>1</v>
      </c>
      <c r="B10" s="283" t="s">
        <v>234</v>
      </c>
      <c r="C10" s="283"/>
      <c r="D10" s="552">
        <f>'Wkst #2 Direct  S&amp;W'!G36</f>
        <v>0</v>
      </c>
      <c r="E10" s="275"/>
      <c r="F10" s="284"/>
      <c r="G10" s="67" t="s">
        <v>361</v>
      </c>
    </row>
    <row r="11" spans="1:10" s="46" customFormat="1" ht="14.25" customHeight="1" x14ac:dyDescent="0.35">
      <c r="A11" s="284" t="s">
        <v>461</v>
      </c>
      <c r="B11" s="283" t="s">
        <v>235</v>
      </c>
      <c r="C11" s="283"/>
      <c r="D11" s="552">
        <f>'Wkst #2 Direct  S&amp;W'!F34</f>
        <v>0</v>
      </c>
      <c r="E11" s="275"/>
      <c r="F11" s="284"/>
      <c r="G11" s="67"/>
    </row>
    <row r="12" spans="1:10" s="46" customFormat="1" ht="14.25" customHeight="1" x14ac:dyDescent="0.35">
      <c r="A12" s="284">
        <v>2</v>
      </c>
      <c r="B12" s="283" t="s">
        <v>842</v>
      </c>
      <c r="C12" s="283"/>
      <c r="D12" s="552">
        <f>'Wkst #3-404(Purch Prof Serv)'!I56</f>
        <v>0</v>
      </c>
      <c r="E12" s="275"/>
      <c r="F12" s="275"/>
      <c r="G12" s="67" t="s">
        <v>362</v>
      </c>
    </row>
    <row r="13" spans="1:10" s="46" customFormat="1" ht="14.25" customHeight="1" x14ac:dyDescent="0.35">
      <c r="A13" s="284">
        <v>3</v>
      </c>
      <c r="B13" s="283" t="s">
        <v>458</v>
      </c>
      <c r="C13" s="283"/>
      <c r="D13" s="552">
        <f>'Wkst #4-407(Suppl &amp; Material)'!G54</f>
        <v>0</v>
      </c>
      <c r="E13" s="275"/>
      <c r="F13" s="275"/>
      <c r="G13" s="67" t="s">
        <v>363</v>
      </c>
    </row>
    <row r="14" spans="1:10" s="46" customFormat="1" ht="14.25" customHeight="1" x14ac:dyDescent="0.35">
      <c r="A14" s="284">
        <v>4</v>
      </c>
      <c r="B14" s="283" t="s">
        <v>457</v>
      </c>
      <c r="C14" s="283"/>
      <c r="D14" s="552">
        <f>'Wkst #5-408(Purch Prop Serv)'!G54</f>
        <v>0</v>
      </c>
      <c r="E14" s="275"/>
      <c r="F14" s="275"/>
      <c r="G14" s="67" t="s">
        <v>364</v>
      </c>
    </row>
    <row r="15" spans="1:10" s="46" customFormat="1" ht="14.25" customHeight="1" x14ac:dyDescent="0.35">
      <c r="A15" s="284">
        <v>5</v>
      </c>
      <c r="B15" s="283" t="s">
        <v>797</v>
      </c>
      <c r="C15" s="283"/>
      <c r="D15" s="552">
        <f>'Wkst #9-411(All Other Exp)'!G45</f>
        <v>0</v>
      </c>
      <c r="E15" s="275"/>
      <c r="F15" s="275"/>
      <c r="G15" s="67" t="s">
        <v>365</v>
      </c>
    </row>
    <row r="16" spans="1:10" s="46" customFormat="1" ht="14.25" customHeight="1" x14ac:dyDescent="0.35">
      <c r="A16" s="284">
        <v>6</v>
      </c>
      <c r="B16" s="283" t="s">
        <v>886</v>
      </c>
      <c r="C16" s="283"/>
      <c r="D16" s="552">
        <f>-'Wkst #2 Direct  S&amp;W'!K34</f>
        <v>0</v>
      </c>
      <c r="E16" s="275"/>
      <c r="F16" s="275"/>
    </row>
    <row r="17" spans="1:7" s="46" customFormat="1" ht="14.25" customHeight="1" x14ac:dyDescent="0.35">
      <c r="A17" s="284" t="s">
        <v>885</v>
      </c>
      <c r="B17" s="283" t="s">
        <v>887</v>
      </c>
      <c r="C17" s="283"/>
      <c r="D17" s="552">
        <f>-'Wkst #2 Direct  S&amp;W'!K35-'Wkst #3-404(Purch Prof Serv)'!L53-'Wkst #4-407(Suppl &amp; Material)'!J53-'Wkst #5-408(Purch Prop Serv)'!J53-'Wkst #9-411(All Other Exp)'!J44</f>
        <v>0</v>
      </c>
      <c r="E17" s="275"/>
      <c r="F17" s="275"/>
    </row>
    <row r="18" spans="1:7" s="46" customFormat="1" ht="14.25" customHeight="1" x14ac:dyDescent="0.35">
      <c r="A18" s="284">
        <v>7</v>
      </c>
      <c r="B18" s="283" t="s">
        <v>456</v>
      </c>
      <c r="C18" s="283"/>
      <c r="D18" s="553">
        <f>SUM(D10:D17)</f>
        <v>0</v>
      </c>
      <c r="E18" s="275"/>
      <c r="F18" s="275"/>
    </row>
    <row r="19" spans="1:7" s="46" customFormat="1" ht="14.25" customHeight="1" x14ac:dyDescent="0.35">
      <c r="A19" s="284">
        <v>8</v>
      </c>
      <c r="B19" s="283" t="s">
        <v>837</v>
      </c>
      <c r="C19" s="433">
        <f>'1 Provider Data'!B35</f>
        <v>0</v>
      </c>
      <c r="D19" s="433">
        <f>'1 Provider Data'!B37</f>
        <v>0</v>
      </c>
      <c r="E19" s="275"/>
      <c r="F19" s="275"/>
    </row>
    <row r="20" spans="1:7" s="46" customFormat="1" ht="14.25" customHeight="1" x14ac:dyDescent="0.35">
      <c r="A20" s="284">
        <v>9</v>
      </c>
      <c r="B20" s="283" t="s">
        <v>336</v>
      </c>
      <c r="C20" s="283"/>
      <c r="D20" s="553">
        <f>IF(C19&gt;0,C19*D18,(D19*(D10+D16)))</f>
        <v>0</v>
      </c>
      <c r="E20" s="275"/>
      <c r="F20" s="275"/>
    </row>
    <row r="21" spans="1:7" s="46" customFormat="1" ht="14.25" customHeight="1" x14ac:dyDescent="0.35">
      <c r="A21" s="284">
        <v>10</v>
      </c>
      <c r="B21" s="337"/>
      <c r="C21" s="283"/>
      <c r="D21" s="554"/>
      <c r="E21" s="275"/>
      <c r="F21" s="275"/>
      <c r="G21" s="67" t="s">
        <v>371</v>
      </c>
    </row>
    <row r="22" spans="1:7" s="46" customFormat="1" ht="14.25" customHeight="1" x14ac:dyDescent="0.35">
      <c r="A22" s="284">
        <v>11</v>
      </c>
      <c r="B22" s="337"/>
      <c r="C22" s="283"/>
      <c r="D22" s="554"/>
      <c r="E22" s="275"/>
      <c r="F22" s="275"/>
    </row>
    <row r="23" spans="1:7" s="46" customFormat="1" ht="14.25" customHeight="1" x14ac:dyDescent="0.35">
      <c r="A23" s="284">
        <v>12</v>
      </c>
      <c r="B23" s="283" t="s">
        <v>838</v>
      </c>
      <c r="C23" s="283"/>
      <c r="D23" s="555">
        <f>D20+D18</f>
        <v>0</v>
      </c>
      <c r="E23" s="275"/>
      <c r="F23" s="275"/>
    </row>
    <row r="24" spans="1:7" s="46" customFormat="1" ht="14.25" customHeight="1" x14ac:dyDescent="0.35">
      <c r="A24" s="284">
        <v>13</v>
      </c>
      <c r="B24" s="283" t="s">
        <v>270</v>
      </c>
      <c r="C24" s="283"/>
      <c r="D24" s="278">
        <f>'2 Medicaid allocation %'!H34</f>
        <v>0</v>
      </c>
      <c r="E24" s="275"/>
      <c r="F24" s="275"/>
    </row>
    <row r="25" spans="1:7" s="46" customFormat="1" ht="14.25" customHeight="1" thickBot="1" x14ac:dyDescent="0.4">
      <c r="A25" s="284"/>
      <c r="B25" s="283"/>
      <c r="C25" s="275"/>
      <c r="E25" s="275"/>
      <c r="F25" s="275"/>
    </row>
    <row r="26" spans="1:7" s="46" customFormat="1" ht="24.75" customHeight="1" thickBot="1" x14ac:dyDescent="0.4">
      <c r="A26" s="438">
        <v>14</v>
      </c>
      <c r="B26" s="439" t="s">
        <v>839</v>
      </c>
      <c r="C26" s="440"/>
      <c r="D26" s="441">
        <f>D23*D24</f>
        <v>0</v>
      </c>
      <c r="E26" s="442" t="s">
        <v>256</v>
      </c>
      <c r="F26" s="275"/>
    </row>
    <row r="27" spans="1:7" s="46" customFormat="1" ht="16.5" customHeight="1" x14ac:dyDescent="0.35">
      <c r="A27" s="284"/>
      <c r="C27" s="275"/>
      <c r="E27" s="275"/>
      <c r="F27" s="275"/>
    </row>
    <row r="28" spans="1:7" s="46" customFormat="1" ht="16.5" customHeight="1" x14ac:dyDescent="0.35">
      <c r="A28" s="284">
        <v>15</v>
      </c>
      <c r="B28" s="339" t="s">
        <v>113</v>
      </c>
      <c r="C28" s="340"/>
      <c r="D28" s="552">
        <f>'Wkst #2a Admin  S&amp;W'!G13</f>
        <v>0</v>
      </c>
      <c r="E28" s="341"/>
      <c r="F28" s="284"/>
      <c r="G28" s="67" t="s">
        <v>254</v>
      </c>
    </row>
    <row r="29" spans="1:7" s="46" customFormat="1" ht="16.5" customHeight="1" x14ac:dyDescent="0.35">
      <c r="A29" s="284">
        <v>15.1</v>
      </c>
      <c r="B29" s="339" t="s">
        <v>114</v>
      </c>
      <c r="C29" s="340"/>
      <c r="D29" s="552">
        <f>'Wkst #2a Admin  S&amp;W'!F12</f>
        <v>0</v>
      </c>
      <c r="E29" s="341"/>
      <c r="F29" s="284"/>
      <c r="G29" s="67"/>
    </row>
    <row r="30" spans="1:7" s="46" customFormat="1" ht="16.5" customHeight="1" x14ac:dyDescent="0.35">
      <c r="A30" s="284">
        <v>15.2</v>
      </c>
      <c r="B30" s="283" t="s">
        <v>581</v>
      </c>
      <c r="C30" s="340"/>
      <c r="D30" s="552">
        <f>-'Wkst #2a Admin  S&amp;W'!J12</f>
        <v>0</v>
      </c>
      <c r="E30" s="341"/>
      <c r="F30" s="284"/>
      <c r="G30" s="67"/>
    </row>
    <row r="31" spans="1:7" s="46" customFormat="1" ht="16.5" customHeight="1" x14ac:dyDescent="0.35">
      <c r="A31" s="284" t="s">
        <v>1091</v>
      </c>
      <c r="B31" s="283" t="s">
        <v>1092</v>
      </c>
      <c r="C31" s="340"/>
      <c r="D31" s="552">
        <f>-'Wkst #2a Admin  S&amp;W'!L13</f>
        <v>0</v>
      </c>
      <c r="E31" s="341"/>
      <c r="F31" s="284"/>
      <c r="G31" s="67"/>
    </row>
    <row r="32" spans="1:7" s="46" customFormat="1" ht="16.5" customHeight="1" x14ac:dyDescent="0.35">
      <c r="A32" s="284">
        <v>15.3</v>
      </c>
      <c r="B32" s="339" t="s">
        <v>577</v>
      </c>
      <c r="C32" s="340"/>
      <c r="D32" s="552">
        <f>SUM(D28:D31)</f>
        <v>0</v>
      </c>
      <c r="E32" s="341"/>
      <c r="F32" s="284"/>
      <c r="G32" s="67"/>
    </row>
    <row r="33" spans="1:7" s="46" customFormat="1" ht="16.5" customHeight="1" x14ac:dyDescent="0.35">
      <c r="A33" s="284">
        <v>15.4</v>
      </c>
      <c r="B33" s="339" t="s">
        <v>236</v>
      </c>
      <c r="C33" s="340"/>
      <c r="D33" s="553">
        <f>IF(D19&gt;0,(D19*(D28+D30)),D32*C19)</f>
        <v>0</v>
      </c>
      <c r="E33" s="341"/>
      <c r="F33" s="284"/>
      <c r="G33" s="67"/>
    </row>
    <row r="34" spans="1:7" s="46" customFormat="1" ht="16.5" customHeight="1" x14ac:dyDescent="0.35">
      <c r="A34" s="284">
        <v>15.5</v>
      </c>
      <c r="B34" s="339" t="s">
        <v>270</v>
      </c>
      <c r="C34" s="340"/>
      <c r="D34" s="346">
        <f>D24</f>
        <v>0</v>
      </c>
      <c r="E34" s="341"/>
      <c r="F34" s="284"/>
      <c r="G34" s="67"/>
    </row>
    <row r="35" spans="1:7" s="46" customFormat="1" ht="16.5" customHeight="1" x14ac:dyDescent="0.35">
      <c r="A35" s="284">
        <v>15.6</v>
      </c>
      <c r="B35" s="339" t="s">
        <v>112</v>
      </c>
      <c r="C35" s="339"/>
      <c r="D35" s="552">
        <f>SUM(D32:D33)*D34</f>
        <v>0</v>
      </c>
      <c r="E35" s="338" t="s">
        <v>237</v>
      </c>
      <c r="F35" s="284"/>
      <c r="G35" s="67"/>
    </row>
    <row r="36" spans="1:7" s="46" customFormat="1" ht="16.5" customHeight="1" x14ac:dyDescent="0.35">
      <c r="A36" s="284">
        <v>16</v>
      </c>
      <c r="B36" s="366" t="s">
        <v>908</v>
      </c>
      <c r="C36" s="343"/>
      <c r="D36" s="556"/>
      <c r="E36" s="342" t="s">
        <v>229</v>
      </c>
      <c r="F36" s="275"/>
      <c r="G36" s="67"/>
    </row>
    <row r="37" spans="1:7" s="46" customFormat="1" ht="16.5" customHeight="1" x14ac:dyDescent="0.35">
      <c r="A37" s="284">
        <v>17</v>
      </c>
      <c r="B37" s="339" t="s">
        <v>250</v>
      </c>
      <c r="C37" s="340"/>
      <c r="D37" s="553">
        <f>'Wks #8- Depreciation allowance'!G32</f>
        <v>0</v>
      </c>
      <c r="E37" s="342" t="s">
        <v>238</v>
      </c>
      <c r="F37" s="275"/>
      <c r="G37" s="67"/>
    </row>
    <row r="38" spans="1:7" s="46" customFormat="1" ht="16.5" customHeight="1" x14ac:dyDescent="0.35">
      <c r="A38" s="284">
        <v>18</v>
      </c>
      <c r="B38" s="339" t="s">
        <v>251</v>
      </c>
      <c r="C38" s="340"/>
      <c r="D38" s="553">
        <f>'Wks #8- Depreciation allowance'!G47</f>
        <v>0</v>
      </c>
      <c r="E38" s="342" t="s">
        <v>257</v>
      </c>
      <c r="F38" s="275"/>
      <c r="G38" s="67" t="s">
        <v>366</v>
      </c>
    </row>
    <row r="39" spans="1:7" s="46" customFormat="1" ht="16.5" customHeight="1" thickBot="1" x14ac:dyDescent="0.4">
      <c r="A39" s="284"/>
      <c r="B39" s="274"/>
      <c r="C39" s="275"/>
      <c r="D39" s="275"/>
      <c r="E39" s="341"/>
      <c r="F39" s="275"/>
      <c r="G39" s="67" t="s">
        <v>252</v>
      </c>
    </row>
    <row r="40" spans="1:7" s="46" customFormat="1" ht="16.5" customHeight="1" thickBot="1" x14ac:dyDescent="0.4">
      <c r="A40" s="344" t="s">
        <v>387</v>
      </c>
      <c r="B40" s="741" t="s">
        <v>239</v>
      </c>
      <c r="C40" s="742"/>
      <c r="D40" s="557">
        <f>D35+D36+(D37+D38)*D34</f>
        <v>0</v>
      </c>
      <c r="E40" s="432" t="s">
        <v>1082</v>
      </c>
      <c r="F40" s="445" t="s">
        <v>1083</v>
      </c>
      <c r="G40" s="67" t="s">
        <v>253</v>
      </c>
    </row>
    <row r="41" spans="1:7" s="46" customFormat="1" ht="16.5" customHeight="1" thickBot="1" x14ac:dyDescent="0.4">
      <c r="A41" s="284"/>
      <c r="D41" s="558"/>
      <c r="E41" s="345"/>
      <c r="F41" s="437"/>
      <c r="G41" s="284"/>
    </row>
    <row r="42" spans="1:7" s="46" customFormat="1" ht="24.75" customHeight="1" thickBot="1" x14ac:dyDescent="0.4">
      <c r="A42" s="748" t="s">
        <v>1087</v>
      </c>
      <c r="B42" s="748"/>
      <c r="C42" s="748"/>
      <c r="D42" s="559">
        <f>D26</f>
        <v>0</v>
      </c>
      <c r="E42" s="443" t="s">
        <v>1082</v>
      </c>
      <c r="F42" s="444" t="s">
        <v>256</v>
      </c>
      <c r="G42" s="47"/>
    </row>
    <row r="43" spans="1:7" s="46" customFormat="1" ht="20.25" customHeight="1" thickBot="1" x14ac:dyDescent="0.4">
      <c r="A43" s="748" t="s">
        <v>1086</v>
      </c>
      <c r="B43" s="748"/>
      <c r="C43" s="748"/>
      <c r="D43" s="559">
        <f>D40</f>
        <v>0</v>
      </c>
      <c r="E43" s="443" t="s">
        <v>1082</v>
      </c>
      <c r="F43" s="446" t="s">
        <v>1083</v>
      </c>
      <c r="G43" s="47"/>
    </row>
    <row r="44" spans="1:7" s="46" customFormat="1" ht="20.25" customHeight="1" thickBot="1" x14ac:dyDescent="0.4">
      <c r="A44" s="437"/>
      <c r="B44" s="437"/>
      <c r="C44" s="437"/>
      <c r="D44" s="558"/>
      <c r="E44" s="432"/>
      <c r="F44" s="345"/>
      <c r="G44" s="47"/>
    </row>
    <row r="45" spans="1:7" s="46" customFormat="1" ht="32.25" customHeight="1" thickBot="1" x14ac:dyDescent="0.4">
      <c r="A45" s="447">
        <v>19</v>
      </c>
      <c r="B45" s="749" t="s">
        <v>907</v>
      </c>
      <c r="C45" s="750"/>
      <c r="D45" s="560">
        <f>D26+D40</f>
        <v>0</v>
      </c>
      <c r="E45" s="445" t="s">
        <v>240</v>
      </c>
      <c r="F45" s="275"/>
      <c r="G45" s="47"/>
    </row>
    <row r="46" spans="1:7" s="46" customFormat="1" ht="15" customHeight="1" x14ac:dyDescent="0.35">
      <c r="A46" s="273"/>
      <c r="B46" s="275"/>
      <c r="C46" s="275"/>
      <c r="D46" s="275"/>
      <c r="E46" s="345"/>
      <c r="F46" s="275"/>
      <c r="G46" s="47"/>
    </row>
    <row r="47" spans="1:7" s="46" customFormat="1" ht="47.25" customHeight="1" thickBot="1" x14ac:dyDescent="0.4">
      <c r="A47" s="284"/>
      <c r="B47" s="747" t="s">
        <v>394</v>
      </c>
      <c r="C47" s="747"/>
      <c r="D47" s="747"/>
      <c r="E47" s="747"/>
      <c r="F47" s="747"/>
    </row>
    <row r="48" spans="1:7" ht="21" customHeight="1" thickBot="1" x14ac:dyDescent="0.25">
      <c r="A48" s="284">
        <v>20</v>
      </c>
      <c r="B48" s="727"/>
      <c r="C48" s="273"/>
      <c r="D48" s="273"/>
      <c r="E48" s="273"/>
      <c r="F48" s="273"/>
    </row>
    <row r="49" spans="1:6" ht="23.25" customHeight="1" x14ac:dyDescent="0.2">
      <c r="A49" s="284"/>
      <c r="B49" s="279" t="s">
        <v>277</v>
      </c>
      <c r="C49" s="273"/>
      <c r="D49" s="273"/>
      <c r="E49" s="273"/>
      <c r="F49" s="273"/>
    </row>
    <row r="50" spans="1:6" ht="11.25" customHeight="1" x14ac:dyDescent="0.2">
      <c r="A50" s="284"/>
      <c r="B50" s="280" t="s">
        <v>278</v>
      </c>
      <c r="C50" s="273"/>
      <c r="D50" s="273"/>
      <c r="E50" s="273"/>
      <c r="F50" s="273"/>
    </row>
    <row r="51" spans="1:6" ht="30.75" customHeight="1" thickBot="1" x14ac:dyDescent="0.25">
      <c r="A51" s="284"/>
      <c r="B51" s="737" t="s">
        <v>279</v>
      </c>
      <c r="C51" s="737"/>
      <c r="D51" s="737"/>
      <c r="E51" s="737"/>
      <c r="F51" s="737"/>
    </row>
    <row r="52" spans="1:6" ht="36" customHeight="1" thickBot="1" x14ac:dyDescent="0.25">
      <c r="A52" s="284">
        <v>21</v>
      </c>
      <c r="B52" s="727"/>
      <c r="C52" s="281" t="s">
        <v>993</v>
      </c>
      <c r="D52" s="727"/>
      <c r="E52" s="273"/>
      <c r="F52" s="273"/>
    </row>
    <row r="53" spans="1:6" ht="18" customHeight="1" x14ac:dyDescent="0.2">
      <c r="A53" s="284"/>
      <c r="B53" s="279" t="s">
        <v>280</v>
      </c>
      <c r="C53" s="273"/>
      <c r="D53" s="273"/>
      <c r="E53" s="273"/>
      <c r="F53" s="273"/>
    </row>
    <row r="54" spans="1:6" ht="15.75" customHeight="1" thickBot="1" x14ac:dyDescent="0.25">
      <c r="A54" s="284"/>
      <c r="B54" s="279"/>
      <c r="C54" s="282"/>
      <c r="D54" s="282"/>
      <c r="E54" s="273"/>
      <c r="F54" s="273"/>
    </row>
    <row r="55" spans="1:6" ht="27.75" customHeight="1" thickBot="1" x14ac:dyDescent="0.25">
      <c r="A55" s="284">
        <v>22</v>
      </c>
      <c r="B55" s="727"/>
      <c r="C55" s="273"/>
      <c r="D55" s="273"/>
      <c r="E55" s="273"/>
      <c r="F55" s="273"/>
    </row>
    <row r="56" spans="1:6" ht="17.25" customHeight="1" x14ac:dyDescent="0.2">
      <c r="A56" s="284"/>
      <c r="B56" s="279" t="s">
        <v>281</v>
      </c>
      <c r="C56" s="282"/>
      <c r="D56" s="282"/>
      <c r="E56" s="273"/>
      <c r="F56" s="273"/>
    </row>
    <row r="57" spans="1:6" ht="20.25" customHeight="1" x14ac:dyDescent="0.2">
      <c r="A57" s="284"/>
      <c r="B57" s="511" t="s">
        <v>1125</v>
      </c>
      <c r="C57" s="273"/>
      <c r="D57" s="273"/>
      <c r="E57" s="273"/>
      <c r="F57" s="273"/>
    </row>
    <row r="58" spans="1:6" ht="24.75" customHeight="1" x14ac:dyDescent="0.2">
      <c r="A58" s="284"/>
      <c r="B58" s="512" t="s">
        <v>1118</v>
      </c>
      <c r="C58" s="273"/>
      <c r="D58" s="273"/>
      <c r="E58" s="273"/>
      <c r="F58" s="273"/>
    </row>
    <row r="59" spans="1:6" ht="16.5" customHeight="1" x14ac:dyDescent="0.2">
      <c r="A59" s="284"/>
      <c r="B59" s="512" t="s">
        <v>1119</v>
      </c>
      <c r="C59" s="273"/>
      <c r="D59" s="273"/>
      <c r="E59" s="273"/>
      <c r="F59" s="273"/>
    </row>
    <row r="60" spans="1:6" ht="13.5" customHeight="1" x14ac:dyDescent="0.2">
      <c r="A60" s="284"/>
      <c r="B60" s="513" t="s">
        <v>1120</v>
      </c>
      <c r="C60" s="273"/>
      <c r="D60" s="273"/>
      <c r="E60" s="273"/>
      <c r="F60" s="273"/>
    </row>
    <row r="61" spans="1:6" ht="13.5" customHeight="1" x14ac:dyDescent="0.2">
      <c r="A61" s="284"/>
      <c r="B61" s="513" t="s">
        <v>1121</v>
      </c>
      <c r="C61" s="273"/>
      <c r="D61" s="273"/>
      <c r="E61" s="273"/>
      <c r="F61" s="273"/>
    </row>
    <row r="62" spans="1:6" ht="16.5" customHeight="1" x14ac:dyDescent="0.2">
      <c r="A62" s="284"/>
      <c r="B62" s="513" t="s">
        <v>1122</v>
      </c>
      <c r="C62" s="273"/>
      <c r="D62" s="273"/>
      <c r="E62" s="273"/>
      <c r="F62" s="273"/>
    </row>
    <row r="63" spans="1:6" ht="16.5" customHeight="1" x14ac:dyDescent="0.2">
      <c r="A63" s="284"/>
      <c r="B63" s="513" t="s">
        <v>1123</v>
      </c>
      <c r="C63" s="273"/>
      <c r="D63" s="273"/>
      <c r="E63" s="273"/>
      <c r="F63" s="273"/>
    </row>
    <row r="64" spans="1:6" ht="16.5" customHeight="1" x14ac:dyDescent="0.2">
      <c r="A64" s="284"/>
      <c r="B64" s="513" t="s">
        <v>1124</v>
      </c>
      <c r="C64" s="273"/>
      <c r="D64" s="273"/>
      <c r="E64" s="273"/>
      <c r="F64" s="273"/>
    </row>
    <row r="65" spans="1:4" ht="16.5" customHeight="1" x14ac:dyDescent="0.35">
      <c r="A65" s="45"/>
      <c r="B65" s="48"/>
    </row>
    <row r="66" spans="1:4" ht="16.5" customHeight="1" x14ac:dyDescent="0.25">
      <c r="B66" s="48"/>
      <c r="C66" s="49"/>
      <c r="D66" s="49"/>
    </row>
    <row r="67" spans="1:4" ht="16.5" customHeight="1" x14ac:dyDescent="0.25">
      <c r="B67" s="48"/>
    </row>
  </sheetData>
  <sheetProtection password="D13B" sheet="1" objects="1" scenarios="1" selectLockedCells="1" selectUnlockedCells="1"/>
  <mergeCells count="14">
    <mergeCell ref="B1:F1"/>
    <mergeCell ref="B2:F2"/>
    <mergeCell ref="B3:F3"/>
    <mergeCell ref="B4:F4"/>
    <mergeCell ref="B51:F51"/>
    <mergeCell ref="C7:D7"/>
    <mergeCell ref="B9:C9"/>
    <mergeCell ref="B40:C40"/>
    <mergeCell ref="C8:D8"/>
    <mergeCell ref="C6:D6"/>
    <mergeCell ref="B47:F47"/>
    <mergeCell ref="A42:C42"/>
    <mergeCell ref="A43:C43"/>
    <mergeCell ref="B45:C45"/>
  </mergeCells>
  <phoneticPr fontId="2" type="noConversion"/>
  <printOptions horizontalCentered="1"/>
  <pageMargins left="0.52" right="0.21" top="0.18" bottom="0.33" header="0.16" footer="0.17"/>
  <pageSetup scale="75" orientation="portrait" r:id="rId1"/>
  <headerFooter alignWithMargins="0">
    <oddFooter>&amp;C&amp;F  / &amp;A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theme="7" tint="0.39997558519241921"/>
  </sheetPr>
  <dimension ref="A1:K37"/>
  <sheetViews>
    <sheetView workbookViewId="0">
      <selection activeCell="H9" sqref="H9"/>
    </sheetView>
  </sheetViews>
  <sheetFormatPr defaultRowHeight="12.75" x14ac:dyDescent="0.2"/>
  <cols>
    <col min="1" max="1" width="8" style="70" customWidth="1"/>
    <col min="2" max="2" width="14.5703125" style="70" customWidth="1"/>
    <col min="3" max="3" width="14.28515625" style="70" customWidth="1"/>
    <col min="4" max="4" width="6.5703125" style="70" customWidth="1"/>
    <col min="5" max="5" width="13" style="70" customWidth="1"/>
    <col min="6" max="6" width="14.7109375" style="70" customWidth="1"/>
    <col min="7" max="7" width="10.7109375" style="70" customWidth="1"/>
    <col min="8" max="8" width="15.28515625" style="70" customWidth="1"/>
    <col min="9" max="9" width="6.5703125" style="169" customWidth="1"/>
    <col min="10" max="10" width="13.28515625" style="70" customWidth="1"/>
    <col min="11" max="11" width="13.5703125" style="70" customWidth="1"/>
    <col min="12" max="16384" width="9.140625" style="70"/>
  </cols>
  <sheetData>
    <row r="1" spans="1:11" ht="18.75" x14ac:dyDescent="0.3">
      <c r="A1" s="50" t="s">
        <v>1036</v>
      </c>
      <c r="B1" s="151"/>
      <c r="C1" s="151"/>
      <c r="D1" s="151"/>
      <c r="E1" s="151"/>
      <c r="F1" s="151"/>
      <c r="G1" s="151"/>
      <c r="H1" s="151"/>
      <c r="I1" s="348" t="s">
        <v>356</v>
      </c>
    </row>
    <row r="2" spans="1:11" ht="18.75" x14ac:dyDescent="0.3">
      <c r="A2" s="50" t="s">
        <v>805</v>
      </c>
      <c r="B2" s="151"/>
      <c r="C2" s="151"/>
      <c r="D2" s="151"/>
      <c r="E2" s="151"/>
      <c r="F2" s="151"/>
      <c r="G2" s="151"/>
      <c r="H2" s="151"/>
      <c r="I2" s="349"/>
    </row>
    <row r="3" spans="1:11" ht="18.75" x14ac:dyDescent="0.3">
      <c r="A3" s="50" t="s">
        <v>301</v>
      </c>
      <c r="B3" s="151"/>
      <c r="C3" s="151"/>
      <c r="D3" s="151"/>
      <c r="E3" s="151"/>
      <c r="F3" s="151"/>
      <c r="G3" s="151"/>
      <c r="H3" s="151"/>
      <c r="I3" s="349"/>
    </row>
    <row r="4" spans="1:11" ht="18.75" x14ac:dyDescent="0.3">
      <c r="A4" s="50" t="s">
        <v>988</v>
      </c>
      <c r="B4" s="151"/>
      <c r="C4" s="151"/>
      <c r="D4" s="151"/>
      <c r="E4" s="151"/>
      <c r="F4" s="151"/>
      <c r="G4" s="151"/>
      <c r="H4" s="151"/>
      <c r="I4" s="349"/>
    </row>
    <row r="5" spans="1:11" ht="6" customHeight="1" x14ac:dyDescent="0.3">
      <c r="A5" s="50"/>
      <c r="B5" s="151"/>
      <c r="C5" s="151"/>
      <c r="D5" s="151"/>
      <c r="E5" s="151"/>
      <c r="F5" s="151"/>
      <c r="G5" s="151"/>
      <c r="H5" s="151"/>
      <c r="I5" s="349"/>
    </row>
    <row r="6" spans="1:11" ht="31.5" customHeight="1" thickBot="1" x14ac:dyDescent="0.35">
      <c r="A6" s="96"/>
      <c r="B6" s="96"/>
      <c r="C6" s="96"/>
      <c r="D6" s="96"/>
      <c r="E6" s="96"/>
      <c r="F6" s="151"/>
      <c r="G6" s="98" t="s">
        <v>221</v>
      </c>
      <c r="H6" s="794">
        <f>'1 Provider Data'!$B$5</f>
        <v>0</v>
      </c>
      <c r="I6" s="794"/>
    </row>
    <row r="7" spans="1:11" ht="18.75" x14ac:dyDescent="0.3">
      <c r="A7" s="694" t="str">
        <f>'5  Position Codes &amp;Titles'!B135</f>
        <v>Assistive Technology Consultant</v>
      </c>
      <c r="B7" s="695"/>
      <c r="C7" s="695"/>
      <c r="D7" s="695"/>
      <c r="E7" s="696"/>
      <c r="F7" s="151"/>
      <c r="G7" s="98" t="s">
        <v>1034</v>
      </c>
      <c r="H7" s="887">
        <f>+'1 Provider Data'!$B$12</f>
        <v>0</v>
      </c>
      <c r="I7" s="887"/>
    </row>
    <row r="8" spans="1:11" ht="19.5" thickBot="1" x14ac:dyDescent="0.35">
      <c r="A8" s="697" t="str">
        <f>'5  Position Codes &amp;Titles'!B138</f>
        <v>Audiometrist</v>
      </c>
      <c r="B8" s="698"/>
      <c r="C8" s="698"/>
      <c r="D8" s="698"/>
      <c r="E8" s="699"/>
      <c r="F8" s="151"/>
      <c r="G8" s="98" t="s">
        <v>222</v>
      </c>
      <c r="H8" s="798">
        <f>'1 Provider Data'!$B$7</f>
        <v>41455</v>
      </c>
      <c r="I8" s="798"/>
    </row>
    <row r="9" spans="1:11" x14ac:dyDescent="0.2">
      <c r="A9" s="96"/>
      <c r="B9" s="96"/>
      <c r="C9" s="96"/>
      <c r="D9" s="96"/>
      <c r="E9" s="96"/>
      <c r="F9" s="152"/>
      <c r="G9" s="152"/>
      <c r="H9" s="153"/>
      <c r="I9" s="349"/>
    </row>
    <row r="10" spans="1:11" ht="27" customHeight="1" x14ac:dyDescent="0.2">
      <c r="A10" s="96"/>
      <c r="B10" s="96"/>
      <c r="C10" s="96"/>
      <c r="D10" s="96"/>
      <c r="E10" s="929" t="s">
        <v>12</v>
      </c>
      <c r="F10" s="930"/>
      <c r="G10" s="930"/>
      <c r="H10" s="931"/>
      <c r="I10" s="349"/>
    </row>
    <row r="11" spans="1:11" ht="13.5" thickBot="1" x14ac:dyDescent="0.25">
      <c r="A11" s="145" t="s">
        <v>845</v>
      </c>
      <c r="B11" s="145" t="s">
        <v>846</v>
      </c>
      <c r="C11" s="145" t="s">
        <v>847</v>
      </c>
      <c r="D11" s="145" t="s">
        <v>848</v>
      </c>
      <c r="E11" s="238" t="s">
        <v>849</v>
      </c>
      <c r="F11" s="238" t="s">
        <v>844</v>
      </c>
      <c r="G11" s="238" t="s">
        <v>843</v>
      </c>
      <c r="H11" s="238" t="s">
        <v>850</v>
      </c>
      <c r="I11" s="70"/>
      <c r="J11" s="238" t="s">
        <v>851</v>
      </c>
      <c r="K11" s="238" t="s">
        <v>123</v>
      </c>
    </row>
    <row r="12" spans="1:11" ht="105" x14ac:dyDescent="0.2">
      <c r="A12" s="347" t="s">
        <v>244</v>
      </c>
      <c r="B12" s="155" t="s">
        <v>997</v>
      </c>
      <c r="C12" s="156" t="s">
        <v>998</v>
      </c>
      <c r="D12" s="237" t="s">
        <v>36</v>
      </c>
      <c r="E12" s="156" t="s">
        <v>242</v>
      </c>
      <c r="F12" s="99" t="s">
        <v>442</v>
      </c>
      <c r="G12" s="156" t="s">
        <v>243</v>
      </c>
      <c r="H12" s="99" t="s">
        <v>300</v>
      </c>
      <c r="I12" s="370" t="s">
        <v>31</v>
      </c>
      <c r="J12" s="99" t="s">
        <v>880</v>
      </c>
      <c r="K12" s="99" t="s">
        <v>881</v>
      </c>
    </row>
    <row r="13" spans="1:11" x14ac:dyDescent="0.2">
      <c r="A13" s="101" t="s">
        <v>914</v>
      </c>
      <c r="B13" s="692"/>
      <c r="C13" s="692"/>
      <c r="D13" s="101">
        <v>900</v>
      </c>
      <c r="E13" s="708"/>
      <c r="F13" s="640"/>
      <c r="G13" s="708"/>
      <c r="H13" s="640"/>
      <c r="I13" s="236">
        <v>1</v>
      </c>
      <c r="J13" s="640"/>
      <c r="K13" s="640"/>
    </row>
    <row r="14" spans="1:11" x14ac:dyDescent="0.2">
      <c r="A14" s="101" t="s">
        <v>914</v>
      </c>
      <c r="B14" s="692"/>
      <c r="C14" s="692"/>
      <c r="D14" s="101">
        <v>900</v>
      </c>
      <c r="E14" s="708"/>
      <c r="F14" s="640"/>
      <c r="G14" s="708"/>
      <c r="H14" s="640"/>
      <c r="I14" s="236">
        <f>I13+1</f>
        <v>2</v>
      </c>
      <c r="J14" s="640"/>
      <c r="K14" s="640"/>
    </row>
    <row r="15" spans="1:11" x14ac:dyDescent="0.2">
      <c r="A15" s="101" t="s">
        <v>914</v>
      </c>
      <c r="B15" s="692"/>
      <c r="C15" s="692"/>
      <c r="D15" s="101">
        <v>900</v>
      </c>
      <c r="E15" s="708"/>
      <c r="F15" s="640"/>
      <c r="G15" s="708"/>
      <c r="H15" s="640"/>
      <c r="I15" s="236">
        <f t="shared" ref="I15:I35" si="0">I14+1</f>
        <v>3</v>
      </c>
      <c r="J15" s="640"/>
      <c r="K15" s="640"/>
    </row>
    <row r="16" spans="1:11" x14ac:dyDescent="0.2">
      <c r="A16" s="101" t="s">
        <v>914</v>
      </c>
      <c r="B16" s="692"/>
      <c r="C16" s="692"/>
      <c r="D16" s="101">
        <v>900</v>
      </c>
      <c r="E16" s="708"/>
      <c r="F16" s="640"/>
      <c r="G16" s="708"/>
      <c r="H16" s="640"/>
      <c r="I16" s="236">
        <f t="shared" si="0"/>
        <v>4</v>
      </c>
      <c r="J16" s="640"/>
      <c r="K16" s="640"/>
    </row>
    <row r="17" spans="1:11" x14ac:dyDescent="0.2">
      <c r="A17" s="101" t="s">
        <v>914</v>
      </c>
      <c r="B17" s="692"/>
      <c r="C17" s="692"/>
      <c r="D17" s="101">
        <v>900</v>
      </c>
      <c r="E17" s="708"/>
      <c r="F17" s="640"/>
      <c r="G17" s="708"/>
      <c r="H17" s="640"/>
      <c r="I17" s="236">
        <f t="shared" si="0"/>
        <v>5</v>
      </c>
      <c r="J17" s="640"/>
      <c r="K17" s="640"/>
    </row>
    <row r="18" spans="1:11" x14ac:dyDescent="0.2">
      <c r="A18" s="101" t="s">
        <v>914</v>
      </c>
      <c r="B18" s="692"/>
      <c r="C18" s="692"/>
      <c r="D18" s="101">
        <v>900</v>
      </c>
      <c r="E18" s="708"/>
      <c r="F18" s="640"/>
      <c r="G18" s="708"/>
      <c r="H18" s="640"/>
      <c r="I18" s="236">
        <f t="shared" si="0"/>
        <v>6</v>
      </c>
      <c r="J18" s="640"/>
      <c r="K18" s="640"/>
    </row>
    <row r="19" spans="1:11" x14ac:dyDescent="0.2">
      <c r="A19" s="101" t="s">
        <v>914</v>
      </c>
      <c r="B19" s="692"/>
      <c r="C19" s="692"/>
      <c r="D19" s="101">
        <v>900</v>
      </c>
      <c r="E19" s="708"/>
      <c r="F19" s="640"/>
      <c r="G19" s="708"/>
      <c r="H19" s="640"/>
      <c r="I19" s="236">
        <f t="shared" si="0"/>
        <v>7</v>
      </c>
      <c r="J19" s="640"/>
      <c r="K19" s="640"/>
    </row>
    <row r="20" spans="1:11" x14ac:dyDescent="0.2">
      <c r="A20" s="101" t="s">
        <v>914</v>
      </c>
      <c r="B20" s="692"/>
      <c r="C20" s="692"/>
      <c r="D20" s="101">
        <v>900</v>
      </c>
      <c r="E20" s="708"/>
      <c r="F20" s="640"/>
      <c r="G20" s="708"/>
      <c r="H20" s="640"/>
      <c r="I20" s="236">
        <f t="shared" si="0"/>
        <v>8</v>
      </c>
      <c r="J20" s="640"/>
      <c r="K20" s="640"/>
    </row>
    <row r="21" spans="1:11" x14ac:dyDescent="0.2">
      <c r="A21" s="101" t="s">
        <v>914</v>
      </c>
      <c r="B21" s="692"/>
      <c r="C21" s="692"/>
      <c r="D21" s="101">
        <v>900</v>
      </c>
      <c r="E21" s="708"/>
      <c r="F21" s="640"/>
      <c r="G21" s="708"/>
      <c r="H21" s="640"/>
      <c r="I21" s="236">
        <f t="shared" si="0"/>
        <v>9</v>
      </c>
      <c r="J21" s="640"/>
      <c r="K21" s="640"/>
    </row>
    <row r="22" spans="1:11" x14ac:dyDescent="0.2">
      <c r="A22" s="101" t="s">
        <v>914</v>
      </c>
      <c r="B22" s="692"/>
      <c r="C22" s="692"/>
      <c r="D22" s="101">
        <v>900</v>
      </c>
      <c r="E22" s="708"/>
      <c r="F22" s="640"/>
      <c r="G22" s="708"/>
      <c r="H22" s="640"/>
      <c r="I22" s="236">
        <f t="shared" si="0"/>
        <v>10</v>
      </c>
      <c r="J22" s="640"/>
      <c r="K22" s="640"/>
    </row>
    <row r="23" spans="1:11" x14ac:dyDescent="0.2">
      <c r="A23" s="101" t="s">
        <v>914</v>
      </c>
      <c r="B23" s="692"/>
      <c r="C23" s="692"/>
      <c r="D23" s="101">
        <v>900</v>
      </c>
      <c r="E23" s="708"/>
      <c r="F23" s="640"/>
      <c r="G23" s="708"/>
      <c r="H23" s="640"/>
      <c r="I23" s="236">
        <f t="shared" si="0"/>
        <v>11</v>
      </c>
      <c r="J23" s="640"/>
      <c r="K23" s="640"/>
    </row>
    <row r="24" spans="1:11" x14ac:dyDescent="0.2">
      <c r="A24" s="101" t="s">
        <v>914</v>
      </c>
      <c r="B24" s="692"/>
      <c r="C24" s="692"/>
      <c r="D24" s="101">
        <v>900</v>
      </c>
      <c r="E24" s="708"/>
      <c r="F24" s="640"/>
      <c r="G24" s="708"/>
      <c r="H24" s="640"/>
      <c r="I24" s="236">
        <f t="shared" si="0"/>
        <v>12</v>
      </c>
      <c r="J24" s="640"/>
      <c r="K24" s="640"/>
    </row>
    <row r="25" spans="1:11" x14ac:dyDescent="0.2">
      <c r="A25" s="101" t="s">
        <v>914</v>
      </c>
      <c r="B25" s="692"/>
      <c r="C25" s="692"/>
      <c r="D25" s="101">
        <v>900</v>
      </c>
      <c r="E25" s="708"/>
      <c r="F25" s="640"/>
      <c r="G25" s="708"/>
      <c r="H25" s="640"/>
      <c r="I25" s="236">
        <f t="shared" si="0"/>
        <v>13</v>
      </c>
      <c r="J25" s="640"/>
      <c r="K25" s="640"/>
    </row>
    <row r="26" spans="1:11" x14ac:dyDescent="0.2">
      <c r="A26" s="101" t="s">
        <v>914</v>
      </c>
      <c r="B26" s="692"/>
      <c r="C26" s="692"/>
      <c r="D26" s="101">
        <v>900</v>
      </c>
      <c r="E26" s="708"/>
      <c r="F26" s="640"/>
      <c r="G26" s="708"/>
      <c r="H26" s="640"/>
      <c r="I26" s="236">
        <f t="shared" si="0"/>
        <v>14</v>
      </c>
      <c r="J26" s="640"/>
      <c r="K26" s="640"/>
    </row>
    <row r="27" spans="1:11" x14ac:dyDescent="0.2">
      <c r="A27" s="101" t="s">
        <v>914</v>
      </c>
      <c r="B27" s="692"/>
      <c r="C27" s="692"/>
      <c r="D27" s="101">
        <v>900</v>
      </c>
      <c r="E27" s="708"/>
      <c r="F27" s="640"/>
      <c r="G27" s="708"/>
      <c r="H27" s="640"/>
      <c r="I27" s="236">
        <f t="shared" si="0"/>
        <v>15</v>
      </c>
      <c r="J27" s="640"/>
      <c r="K27" s="640"/>
    </row>
    <row r="28" spans="1:11" x14ac:dyDescent="0.2">
      <c r="A28" s="101" t="s">
        <v>914</v>
      </c>
      <c r="B28" s="692"/>
      <c r="C28" s="692"/>
      <c r="D28" s="101">
        <v>900</v>
      </c>
      <c r="E28" s="708"/>
      <c r="F28" s="640"/>
      <c r="G28" s="708"/>
      <c r="H28" s="640"/>
      <c r="I28" s="236">
        <f t="shared" si="0"/>
        <v>16</v>
      </c>
      <c r="J28" s="640"/>
      <c r="K28" s="640"/>
    </row>
    <row r="29" spans="1:11" x14ac:dyDescent="0.2">
      <c r="A29" s="101" t="s">
        <v>914</v>
      </c>
      <c r="B29" s="692"/>
      <c r="C29" s="692"/>
      <c r="D29" s="101">
        <v>900</v>
      </c>
      <c r="E29" s="708"/>
      <c r="F29" s="640"/>
      <c r="G29" s="708"/>
      <c r="H29" s="640"/>
      <c r="I29" s="236">
        <f t="shared" si="0"/>
        <v>17</v>
      </c>
      <c r="J29" s="640"/>
      <c r="K29" s="640"/>
    </row>
    <row r="30" spans="1:11" x14ac:dyDescent="0.2">
      <c r="A30" s="101" t="s">
        <v>914</v>
      </c>
      <c r="B30" s="692"/>
      <c r="C30" s="692"/>
      <c r="D30" s="101">
        <v>900</v>
      </c>
      <c r="E30" s="708"/>
      <c r="F30" s="640"/>
      <c r="G30" s="708"/>
      <c r="H30" s="640"/>
      <c r="I30" s="236">
        <f t="shared" si="0"/>
        <v>18</v>
      </c>
      <c r="J30" s="640"/>
      <c r="K30" s="640"/>
    </row>
    <row r="31" spans="1:11" x14ac:dyDescent="0.2">
      <c r="A31" s="101" t="s">
        <v>914</v>
      </c>
      <c r="B31" s="692"/>
      <c r="C31" s="692"/>
      <c r="D31" s="101">
        <v>900</v>
      </c>
      <c r="E31" s="708"/>
      <c r="F31" s="640"/>
      <c r="G31" s="708"/>
      <c r="H31" s="640"/>
      <c r="I31" s="236">
        <f t="shared" si="0"/>
        <v>19</v>
      </c>
      <c r="J31" s="640"/>
      <c r="K31" s="640"/>
    </row>
    <row r="32" spans="1:11" x14ac:dyDescent="0.2">
      <c r="A32" s="101" t="s">
        <v>914</v>
      </c>
      <c r="B32" s="692"/>
      <c r="C32" s="692"/>
      <c r="D32" s="101">
        <v>900</v>
      </c>
      <c r="E32" s="708"/>
      <c r="F32" s="640"/>
      <c r="G32" s="708"/>
      <c r="H32" s="640"/>
      <c r="I32" s="236">
        <f t="shared" si="0"/>
        <v>20</v>
      </c>
      <c r="J32" s="640"/>
      <c r="K32" s="640"/>
    </row>
    <row r="33" spans="1:11" x14ac:dyDescent="0.2">
      <c r="A33" s="101" t="s">
        <v>914</v>
      </c>
      <c r="B33" s="692"/>
      <c r="C33" s="692"/>
      <c r="D33" s="101">
        <v>900</v>
      </c>
      <c r="E33" s="708"/>
      <c r="F33" s="640"/>
      <c r="G33" s="708"/>
      <c r="H33" s="640"/>
      <c r="I33" s="236">
        <f t="shared" si="0"/>
        <v>21</v>
      </c>
      <c r="J33" s="640"/>
      <c r="K33" s="640"/>
    </row>
    <row r="34" spans="1:11" x14ac:dyDescent="0.2">
      <c r="A34" s="101" t="s">
        <v>914</v>
      </c>
      <c r="B34" s="692"/>
      <c r="C34" s="692"/>
      <c r="D34" s="101">
        <v>900</v>
      </c>
      <c r="E34" s="708"/>
      <c r="F34" s="640"/>
      <c r="G34" s="708"/>
      <c r="H34" s="640"/>
      <c r="I34" s="236">
        <f t="shared" si="0"/>
        <v>22</v>
      </c>
      <c r="J34" s="640"/>
      <c r="K34" s="640"/>
    </row>
    <row r="35" spans="1:11" x14ac:dyDescent="0.2">
      <c r="A35" s="101" t="s">
        <v>914</v>
      </c>
      <c r="B35" s="692"/>
      <c r="C35" s="692"/>
      <c r="D35" s="101">
        <v>900</v>
      </c>
      <c r="E35" s="708"/>
      <c r="F35" s="640"/>
      <c r="G35" s="708"/>
      <c r="H35" s="640"/>
      <c r="I35" s="236">
        <f t="shared" si="0"/>
        <v>23</v>
      </c>
      <c r="J35" s="640"/>
      <c r="K35" s="640"/>
    </row>
    <row r="36" spans="1:11" ht="18.75" x14ac:dyDescent="0.3">
      <c r="F36" s="693">
        <f>SUM(F13:F35)</f>
        <v>0</v>
      </c>
      <c r="G36" s="158"/>
      <c r="H36" s="693">
        <f>SUM(H13:H35)</f>
        <v>0</v>
      </c>
      <c r="I36" s="151"/>
      <c r="J36" s="693">
        <f>SUM(J13:J35)</f>
        <v>0</v>
      </c>
      <c r="K36" s="693">
        <f>SUM(K13:K35)</f>
        <v>0</v>
      </c>
    </row>
    <row r="37" spans="1:11" x14ac:dyDescent="0.2">
      <c r="I37" s="70"/>
    </row>
  </sheetData>
  <sheetProtection password="D13B" sheet="1" objects="1" scenarios="1" selectLockedCells="1"/>
  <mergeCells count="4">
    <mergeCell ref="H6:I6"/>
    <mergeCell ref="H7:I7"/>
    <mergeCell ref="H8:I8"/>
    <mergeCell ref="E10:H10"/>
  </mergeCells>
  <phoneticPr fontId="2" type="noConversion"/>
  <pageMargins left="0.25" right="0.25" top="0.38" bottom="0.43" header="0.17" footer="0.17"/>
  <pageSetup scale="75" orientation="portrait" r:id="rId1"/>
  <headerFooter alignWithMargins="0">
    <oddHeader>&amp;R&amp;"Times New Roman,Bold"&amp;11Page 19.&amp;P</oddHeader>
    <oddFooter>&amp;L&amp;8&amp;Z&amp;F, &amp;A&amp;R&amp;8&amp;D, &amp;T</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theme="7" tint="0.39997558519241921"/>
  </sheetPr>
  <dimension ref="A1:R129"/>
  <sheetViews>
    <sheetView zoomScaleNormal="160" workbookViewId="0">
      <selection activeCell="H9" sqref="H9"/>
    </sheetView>
  </sheetViews>
  <sheetFormatPr defaultRowHeight="12.75" x14ac:dyDescent="0.2"/>
  <cols>
    <col min="1" max="1" width="8.85546875" style="70" customWidth="1"/>
    <col min="2" max="2" width="17.140625" style="70" customWidth="1"/>
    <col min="3" max="3" width="15.42578125" style="70" customWidth="1"/>
    <col min="4" max="4" width="7.42578125" style="75" customWidth="1"/>
    <col min="5" max="5" width="12.85546875" style="75" customWidth="1"/>
    <col min="6" max="6" width="12.7109375" style="70" customWidth="1"/>
    <col min="7" max="7" width="11.85546875" style="70" customWidth="1"/>
    <col min="8" max="8" width="15.28515625" style="70" customWidth="1"/>
    <col min="9" max="9" width="4.42578125" style="70" customWidth="1"/>
    <col min="10" max="10" width="13.28515625" style="70" customWidth="1"/>
    <col min="11" max="11" width="14.7109375" style="70" customWidth="1"/>
    <col min="12" max="16384" width="9.140625" style="70"/>
  </cols>
  <sheetData>
    <row r="1" spans="1:18" ht="20.25" x14ac:dyDescent="0.3">
      <c r="A1" s="50" t="s">
        <v>1036</v>
      </c>
      <c r="B1" s="151"/>
      <c r="C1" s="151"/>
      <c r="D1" s="151"/>
      <c r="E1" s="151"/>
      <c r="F1" s="151"/>
      <c r="G1" s="151"/>
      <c r="H1" s="151"/>
      <c r="I1" s="83" t="s">
        <v>360</v>
      </c>
      <c r="J1" s="162"/>
      <c r="K1" s="162" t="s">
        <v>1079</v>
      </c>
      <c r="L1" s="162"/>
      <c r="M1" s="162"/>
      <c r="N1" s="162"/>
      <c r="O1" s="162"/>
      <c r="P1" s="162"/>
      <c r="Q1" s="162"/>
      <c r="R1" s="162"/>
    </row>
    <row r="2" spans="1:18" ht="20.25" x14ac:dyDescent="0.3">
      <c r="A2" s="50" t="s">
        <v>805</v>
      </c>
      <c r="B2" s="151"/>
      <c r="C2" s="151"/>
      <c r="D2" s="151"/>
      <c r="E2" s="151"/>
      <c r="F2" s="151"/>
      <c r="G2" s="151"/>
      <c r="H2" s="151"/>
      <c r="I2" s="96"/>
      <c r="J2" s="162"/>
      <c r="K2" s="162"/>
      <c r="L2" s="162"/>
      <c r="M2" s="162"/>
      <c r="N2" s="162"/>
      <c r="O2" s="162"/>
      <c r="P2" s="162"/>
      <c r="Q2" s="162"/>
      <c r="R2" s="162"/>
    </row>
    <row r="3" spans="1:18" ht="20.25" x14ac:dyDescent="0.3">
      <c r="A3" s="50" t="s">
        <v>301</v>
      </c>
      <c r="B3" s="151"/>
      <c r="C3" s="151"/>
      <c r="D3" s="151"/>
      <c r="E3" s="151"/>
      <c r="F3" s="151"/>
      <c r="G3" s="151"/>
      <c r="H3" s="151"/>
      <c r="I3" s="96"/>
      <c r="J3" s="162"/>
      <c r="K3" s="162"/>
      <c r="L3" s="162"/>
      <c r="M3" s="162"/>
      <c r="N3" s="162"/>
      <c r="O3" s="162"/>
      <c r="P3" s="162"/>
      <c r="Q3" s="162"/>
      <c r="R3" s="162"/>
    </row>
    <row r="4" spans="1:18" ht="20.25" x14ac:dyDescent="0.3">
      <c r="A4" s="50" t="s">
        <v>987</v>
      </c>
      <c r="B4" s="151"/>
      <c r="C4" s="151"/>
      <c r="D4" s="151"/>
      <c r="E4" s="151"/>
      <c r="F4" s="151"/>
      <c r="G4" s="151"/>
      <c r="H4" s="151"/>
      <c r="I4" s="96"/>
      <c r="J4" s="162"/>
      <c r="K4" s="162"/>
      <c r="L4" s="162"/>
      <c r="M4" s="162"/>
      <c r="N4" s="162"/>
      <c r="O4" s="162"/>
      <c r="P4" s="162"/>
      <c r="Q4" s="162"/>
      <c r="R4" s="162"/>
    </row>
    <row r="5" spans="1:18" ht="6" customHeight="1" x14ac:dyDescent="0.3">
      <c r="A5" s="50"/>
      <c r="B5" s="151"/>
      <c r="C5" s="151"/>
      <c r="D5" s="151"/>
      <c r="E5" s="151"/>
      <c r="F5" s="151"/>
      <c r="G5" s="151"/>
      <c r="H5" s="151"/>
      <c r="I5" s="96"/>
      <c r="J5" s="162"/>
      <c r="K5" s="162"/>
      <c r="L5" s="162"/>
      <c r="M5" s="162"/>
      <c r="N5" s="162"/>
      <c r="O5" s="162"/>
      <c r="P5" s="162"/>
      <c r="Q5" s="162"/>
      <c r="R5" s="162"/>
    </row>
    <row r="6" spans="1:18" ht="31.5" customHeight="1" thickBot="1" x14ac:dyDescent="0.35">
      <c r="A6" s="96"/>
      <c r="B6" s="96"/>
      <c r="C6" s="96"/>
      <c r="D6" s="96"/>
      <c r="E6" s="96"/>
      <c r="F6" s="151"/>
      <c r="G6" s="98" t="s">
        <v>221</v>
      </c>
      <c r="H6" s="794">
        <f>'1 Provider Data'!$B$5</f>
        <v>0</v>
      </c>
      <c r="I6" s="794"/>
      <c r="J6" s="162"/>
      <c r="K6" s="162"/>
      <c r="L6" s="162"/>
      <c r="M6" s="162"/>
      <c r="N6" s="162"/>
      <c r="O6" s="162"/>
      <c r="P6" s="162"/>
      <c r="Q6" s="162"/>
      <c r="R6" s="162"/>
    </row>
    <row r="7" spans="1:18" ht="20.25" x14ac:dyDescent="0.3">
      <c r="A7" s="694" t="str">
        <f>'Wkst #2a Admin  S&amp;W'!A3</f>
        <v>Administrative Staff</v>
      </c>
      <c r="B7" s="695"/>
      <c r="C7" s="695"/>
      <c r="D7" s="695"/>
      <c r="E7" s="696"/>
      <c r="F7" s="151"/>
      <c r="G7" s="98" t="s">
        <v>1034</v>
      </c>
      <c r="H7" s="887">
        <f>+'1 Provider Data'!$B$12</f>
        <v>0</v>
      </c>
      <c r="I7" s="887"/>
      <c r="J7" s="162"/>
      <c r="K7" s="162"/>
      <c r="L7" s="162"/>
      <c r="M7" s="162"/>
      <c r="N7" s="162"/>
      <c r="O7" s="162"/>
      <c r="P7" s="162"/>
      <c r="Q7" s="162"/>
      <c r="R7" s="162"/>
    </row>
    <row r="8" spans="1:18" ht="21" thickBot="1" x14ac:dyDescent="0.35">
      <c r="A8" s="697"/>
      <c r="B8" s="698"/>
      <c r="C8" s="698"/>
      <c r="D8" s="698"/>
      <c r="E8" s="699"/>
      <c r="F8" s="151"/>
      <c r="G8" s="98" t="s">
        <v>222</v>
      </c>
      <c r="H8" s="798">
        <f>'1 Provider Data'!$B$7</f>
        <v>41455</v>
      </c>
      <c r="I8" s="798"/>
      <c r="J8" s="162"/>
      <c r="K8" s="162"/>
      <c r="L8" s="162"/>
      <c r="M8" s="162"/>
      <c r="N8" s="162"/>
      <c r="O8" s="162"/>
      <c r="P8" s="162"/>
      <c r="Q8" s="162"/>
      <c r="R8" s="162"/>
    </row>
    <row r="9" spans="1:18" ht="21" thickBot="1" x14ac:dyDescent="0.35">
      <c r="A9" s="96"/>
      <c r="B9" s="96"/>
      <c r="C9" s="96"/>
      <c r="D9" s="96"/>
      <c r="E9" s="96"/>
      <c r="F9" s="152"/>
      <c r="G9" s="152"/>
      <c r="H9" s="153"/>
      <c r="I9" s="96"/>
      <c r="J9" s="162"/>
      <c r="K9" s="162"/>
      <c r="L9" s="162"/>
      <c r="M9" s="162"/>
      <c r="N9" s="162"/>
      <c r="O9" s="162"/>
      <c r="P9" s="162"/>
      <c r="Q9" s="162"/>
      <c r="R9" s="162"/>
    </row>
    <row r="10" spans="1:18" ht="20.25" customHeight="1" thickBot="1" x14ac:dyDescent="0.35">
      <c r="A10" s="96"/>
      <c r="B10" s="96"/>
      <c r="C10" s="96"/>
      <c r="D10" s="96"/>
      <c r="E10" s="918" t="s">
        <v>12</v>
      </c>
      <c r="F10" s="919"/>
      <c r="G10" s="919"/>
      <c r="H10" s="920"/>
      <c r="I10" s="96"/>
      <c r="J10" s="162"/>
      <c r="K10" s="162"/>
      <c r="L10" s="162"/>
      <c r="M10" s="162"/>
      <c r="N10" s="162"/>
      <c r="O10" s="162"/>
      <c r="P10" s="162"/>
      <c r="Q10" s="162"/>
      <c r="R10" s="162"/>
    </row>
    <row r="11" spans="1:18" ht="21" thickBot="1" x14ac:dyDescent="0.35">
      <c r="A11" s="145" t="s">
        <v>845</v>
      </c>
      <c r="B11" s="145" t="s">
        <v>846</v>
      </c>
      <c r="C11" s="145" t="s">
        <v>847</v>
      </c>
      <c r="D11" s="145" t="s">
        <v>848</v>
      </c>
      <c r="E11" s="238" t="s">
        <v>849</v>
      </c>
      <c r="F11" s="238" t="s">
        <v>844</v>
      </c>
      <c r="G11" s="238" t="s">
        <v>843</v>
      </c>
      <c r="H11" s="238" t="s">
        <v>850</v>
      </c>
      <c r="I11" s="169"/>
      <c r="J11" s="238" t="s">
        <v>851</v>
      </c>
      <c r="K11" s="238" t="s">
        <v>123</v>
      </c>
      <c r="L11" s="162"/>
      <c r="M11" s="162"/>
      <c r="N11" s="162"/>
      <c r="O11" s="162"/>
      <c r="P11" s="162"/>
      <c r="Q11" s="162"/>
      <c r="R11" s="162"/>
    </row>
    <row r="12" spans="1:18" ht="93.75" x14ac:dyDescent="0.3">
      <c r="A12" s="347" t="s">
        <v>244</v>
      </c>
      <c r="B12" s="155" t="s">
        <v>997</v>
      </c>
      <c r="C12" s="156" t="s">
        <v>998</v>
      </c>
      <c r="D12" s="156" t="s">
        <v>1069</v>
      </c>
      <c r="E12" s="156" t="s">
        <v>242</v>
      </c>
      <c r="F12" s="156" t="s">
        <v>442</v>
      </c>
      <c r="G12" s="156" t="s">
        <v>243</v>
      </c>
      <c r="H12" s="156" t="s">
        <v>300</v>
      </c>
      <c r="I12" s="350" t="s">
        <v>31</v>
      </c>
      <c r="J12" s="99" t="s">
        <v>880</v>
      </c>
      <c r="K12" s="99" t="s">
        <v>881</v>
      </c>
      <c r="L12" s="162"/>
      <c r="M12" s="162"/>
      <c r="N12" s="162"/>
      <c r="O12" s="162"/>
      <c r="P12" s="162"/>
      <c r="Q12" s="162"/>
      <c r="R12" s="162"/>
    </row>
    <row r="13" spans="1:18" ht="20.25" x14ac:dyDescent="0.3">
      <c r="A13" s="101" t="s">
        <v>914</v>
      </c>
      <c r="B13" s="692"/>
      <c r="C13" s="692"/>
      <c r="D13" s="708"/>
      <c r="E13" s="708"/>
      <c r="F13" s="640"/>
      <c r="G13" s="708"/>
      <c r="H13" s="640"/>
      <c r="I13" s="161">
        <v>1</v>
      </c>
      <c r="J13" s="640"/>
      <c r="K13" s="640"/>
      <c r="L13" s="162"/>
      <c r="M13" s="162"/>
      <c r="N13" s="162"/>
      <c r="O13" s="162"/>
      <c r="P13" s="162"/>
      <c r="Q13" s="162"/>
      <c r="R13" s="162"/>
    </row>
    <row r="14" spans="1:18" ht="20.25" x14ac:dyDescent="0.3">
      <c r="A14" s="101" t="s">
        <v>914</v>
      </c>
      <c r="B14" s="692"/>
      <c r="C14" s="692"/>
      <c r="D14" s="708"/>
      <c r="E14" s="708"/>
      <c r="F14" s="640"/>
      <c r="G14" s="708"/>
      <c r="H14" s="640"/>
      <c r="I14" s="161">
        <v>2</v>
      </c>
      <c r="J14" s="640"/>
      <c r="K14" s="640"/>
      <c r="L14" s="162"/>
      <c r="M14" s="162"/>
      <c r="N14" s="162"/>
      <c r="O14" s="162"/>
      <c r="P14" s="162"/>
      <c r="Q14" s="162"/>
      <c r="R14" s="162"/>
    </row>
    <row r="15" spans="1:18" ht="20.25" x14ac:dyDescent="0.3">
      <c r="A15" s="101" t="s">
        <v>914</v>
      </c>
      <c r="B15" s="692"/>
      <c r="C15" s="692"/>
      <c r="D15" s="708"/>
      <c r="E15" s="708"/>
      <c r="F15" s="640"/>
      <c r="G15" s="708"/>
      <c r="H15" s="640"/>
      <c r="I15" s="161">
        <v>3</v>
      </c>
      <c r="J15" s="640"/>
      <c r="K15" s="640"/>
      <c r="L15" s="162"/>
      <c r="M15" s="162"/>
      <c r="N15" s="162"/>
      <c r="O15" s="162"/>
      <c r="P15" s="162"/>
      <c r="Q15" s="162"/>
      <c r="R15" s="162"/>
    </row>
    <row r="16" spans="1:18" ht="20.25" x14ac:dyDescent="0.3">
      <c r="A16" s="101" t="s">
        <v>914</v>
      </c>
      <c r="B16" s="692"/>
      <c r="C16" s="692"/>
      <c r="D16" s="708"/>
      <c r="E16" s="708"/>
      <c r="F16" s="640"/>
      <c r="G16" s="708"/>
      <c r="H16" s="640"/>
      <c r="I16" s="161">
        <v>4</v>
      </c>
      <c r="J16" s="640"/>
      <c r="K16" s="640"/>
      <c r="L16" s="162"/>
      <c r="M16" s="162"/>
      <c r="N16" s="162"/>
      <c r="O16" s="162"/>
      <c r="P16" s="162"/>
      <c r="Q16" s="162"/>
      <c r="R16" s="162"/>
    </row>
    <row r="17" spans="1:18" ht="20.25" x14ac:dyDescent="0.3">
      <c r="A17" s="101" t="s">
        <v>914</v>
      </c>
      <c r="B17" s="692"/>
      <c r="C17" s="692"/>
      <c r="D17" s="708"/>
      <c r="E17" s="708"/>
      <c r="F17" s="640"/>
      <c r="G17" s="708"/>
      <c r="H17" s="640"/>
      <c r="I17" s="161">
        <v>5</v>
      </c>
      <c r="J17" s="640"/>
      <c r="K17" s="640"/>
      <c r="L17" s="162"/>
      <c r="M17" s="162"/>
      <c r="N17" s="162"/>
      <c r="O17" s="162"/>
      <c r="P17" s="162"/>
      <c r="Q17" s="162"/>
      <c r="R17" s="162"/>
    </row>
    <row r="18" spans="1:18" ht="20.25" x14ac:dyDescent="0.3">
      <c r="A18" s="101" t="s">
        <v>914</v>
      </c>
      <c r="B18" s="692"/>
      <c r="C18" s="692"/>
      <c r="D18" s="708"/>
      <c r="E18" s="708"/>
      <c r="F18" s="640"/>
      <c r="G18" s="708"/>
      <c r="H18" s="640"/>
      <c r="I18" s="161">
        <v>6</v>
      </c>
      <c r="J18" s="640"/>
      <c r="K18" s="640"/>
      <c r="L18" s="162"/>
      <c r="M18" s="162"/>
      <c r="N18" s="162"/>
      <c r="O18" s="162"/>
      <c r="P18" s="162"/>
      <c r="Q18" s="162"/>
      <c r="R18" s="162"/>
    </row>
    <row r="19" spans="1:18" ht="20.25" x14ac:dyDescent="0.3">
      <c r="A19" s="101" t="s">
        <v>914</v>
      </c>
      <c r="B19" s="692"/>
      <c r="C19" s="692"/>
      <c r="D19" s="708"/>
      <c r="E19" s="708"/>
      <c r="F19" s="640"/>
      <c r="G19" s="708"/>
      <c r="H19" s="640"/>
      <c r="I19" s="161">
        <v>7</v>
      </c>
      <c r="J19" s="640"/>
      <c r="K19" s="640"/>
      <c r="L19" s="162"/>
      <c r="M19" s="162"/>
      <c r="N19" s="162"/>
      <c r="O19" s="162"/>
      <c r="P19" s="162"/>
      <c r="Q19" s="162"/>
      <c r="R19" s="162"/>
    </row>
    <row r="20" spans="1:18" ht="20.25" x14ac:dyDescent="0.3">
      <c r="A20" s="101" t="s">
        <v>914</v>
      </c>
      <c r="B20" s="692"/>
      <c r="C20" s="692"/>
      <c r="D20" s="708"/>
      <c r="E20" s="708"/>
      <c r="F20" s="640"/>
      <c r="G20" s="708"/>
      <c r="H20" s="640"/>
      <c r="I20" s="161">
        <v>8</v>
      </c>
      <c r="J20" s="640"/>
      <c r="K20" s="640"/>
      <c r="L20" s="162"/>
      <c r="M20" s="162"/>
      <c r="N20" s="162"/>
      <c r="O20" s="162"/>
      <c r="P20" s="162"/>
      <c r="Q20" s="162"/>
      <c r="R20" s="162"/>
    </row>
    <row r="21" spans="1:18" ht="20.25" x14ac:dyDescent="0.3">
      <c r="A21" s="101" t="s">
        <v>914</v>
      </c>
      <c r="B21" s="692"/>
      <c r="C21" s="692"/>
      <c r="D21" s="708"/>
      <c r="E21" s="708"/>
      <c r="F21" s="640"/>
      <c r="G21" s="708"/>
      <c r="H21" s="640"/>
      <c r="I21" s="161">
        <v>9</v>
      </c>
      <c r="J21" s="640"/>
      <c r="K21" s="640"/>
      <c r="L21" s="162"/>
      <c r="M21" s="162"/>
      <c r="N21" s="162"/>
      <c r="O21" s="162"/>
      <c r="P21" s="162"/>
      <c r="Q21" s="162"/>
      <c r="R21" s="162"/>
    </row>
    <row r="22" spans="1:18" ht="20.25" x14ac:dyDescent="0.3">
      <c r="A22" s="101" t="s">
        <v>914</v>
      </c>
      <c r="B22" s="692"/>
      <c r="C22" s="692"/>
      <c r="D22" s="708"/>
      <c r="E22" s="708"/>
      <c r="F22" s="640"/>
      <c r="G22" s="708"/>
      <c r="H22" s="640"/>
      <c r="I22" s="161">
        <v>10</v>
      </c>
      <c r="J22" s="640"/>
      <c r="K22" s="640"/>
      <c r="L22" s="162"/>
      <c r="M22" s="162"/>
      <c r="N22" s="162"/>
      <c r="O22" s="162"/>
      <c r="P22" s="162"/>
      <c r="Q22" s="162"/>
      <c r="R22" s="162"/>
    </row>
    <row r="23" spans="1:18" ht="20.25" x14ac:dyDescent="0.3">
      <c r="A23" s="101" t="s">
        <v>914</v>
      </c>
      <c r="B23" s="692"/>
      <c r="C23" s="692"/>
      <c r="D23" s="708"/>
      <c r="E23" s="708"/>
      <c r="F23" s="640"/>
      <c r="G23" s="708"/>
      <c r="H23" s="640"/>
      <c r="I23" s="161">
        <v>11</v>
      </c>
      <c r="J23" s="640"/>
      <c r="K23" s="640"/>
      <c r="L23" s="162"/>
      <c r="M23" s="162"/>
      <c r="N23" s="162"/>
      <c r="O23" s="162"/>
      <c r="P23" s="162"/>
      <c r="Q23" s="162"/>
      <c r="R23" s="162"/>
    </row>
    <row r="24" spans="1:18" ht="20.25" x14ac:dyDescent="0.3">
      <c r="A24" s="101" t="s">
        <v>914</v>
      </c>
      <c r="B24" s="692"/>
      <c r="C24" s="692"/>
      <c r="D24" s="708"/>
      <c r="E24" s="708"/>
      <c r="F24" s="640"/>
      <c r="G24" s="708"/>
      <c r="H24" s="640"/>
      <c r="I24" s="161">
        <v>12</v>
      </c>
      <c r="J24" s="640"/>
      <c r="K24" s="640"/>
      <c r="L24" s="162"/>
      <c r="M24" s="162"/>
      <c r="N24" s="162"/>
      <c r="O24" s="162"/>
      <c r="P24" s="162"/>
      <c r="Q24" s="162"/>
      <c r="R24" s="162"/>
    </row>
    <row r="25" spans="1:18" ht="20.25" x14ac:dyDescent="0.3">
      <c r="A25" s="101" t="s">
        <v>914</v>
      </c>
      <c r="B25" s="692"/>
      <c r="C25" s="692"/>
      <c r="D25" s="708"/>
      <c r="E25" s="708"/>
      <c r="F25" s="640"/>
      <c r="G25" s="708"/>
      <c r="H25" s="640"/>
      <c r="I25" s="161">
        <v>13</v>
      </c>
      <c r="J25" s="640"/>
      <c r="K25" s="640"/>
      <c r="L25" s="162"/>
      <c r="M25" s="162"/>
      <c r="N25" s="162"/>
      <c r="O25" s="162"/>
      <c r="P25" s="162"/>
      <c r="Q25" s="162"/>
      <c r="R25" s="162"/>
    </row>
    <row r="26" spans="1:18" ht="20.25" x14ac:dyDescent="0.3">
      <c r="A26" s="101" t="s">
        <v>914</v>
      </c>
      <c r="B26" s="692"/>
      <c r="C26" s="692"/>
      <c r="D26" s="708"/>
      <c r="E26" s="708"/>
      <c r="F26" s="640"/>
      <c r="G26" s="708"/>
      <c r="H26" s="640"/>
      <c r="I26" s="161">
        <v>14</v>
      </c>
      <c r="J26" s="640"/>
      <c r="K26" s="640"/>
      <c r="L26" s="162"/>
      <c r="M26" s="162"/>
      <c r="N26" s="162"/>
      <c r="O26" s="162"/>
      <c r="P26" s="162"/>
      <c r="Q26" s="162"/>
      <c r="R26" s="162"/>
    </row>
    <row r="27" spans="1:18" ht="20.25" x14ac:dyDescent="0.3">
      <c r="A27" s="101" t="s">
        <v>914</v>
      </c>
      <c r="B27" s="692"/>
      <c r="C27" s="692"/>
      <c r="D27" s="708"/>
      <c r="E27" s="708"/>
      <c r="F27" s="640"/>
      <c r="G27" s="708"/>
      <c r="H27" s="640"/>
      <c r="I27" s="161">
        <v>15</v>
      </c>
      <c r="J27" s="640"/>
      <c r="K27" s="640"/>
      <c r="L27" s="162"/>
      <c r="M27" s="162"/>
      <c r="N27" s="162"/>
      <c r="O27" s="162"/>
      <c r="P27" s="162"/>
      <c r="Q27" s="162"/>
      <c r="R27" s="162"/>
    </row>
    <row r="28" spans="1:18" ht="20.25" x14ac:dyDescent="0.3">
      <c r="A28" s="101" t="s">
        <v>914</v>
      </c>
      <c r="B28" s="692"/>
      <c r="C28" s="692"/>
      <c r="D28" s="708"/>
      <c r="E28" s="708"/>
      <c r="F28" s="640"/>
      <c r="G28" s="708"/>
      <c r="H28" s="640"/>
      <c r="I28" s="161">
        <v>16</v>
      </c>
      <c r="J28" s="640"/>
      <c r="K28" s="640"/>
      <c r="L28" s="162"/>
      <c r="M28" s="162"/>
      <c r="N28" s="162"/>
      <c r="O28" s="162"/>
      <c r="P28" s="162"/>
      <c r="Q28" s="162"/>
      <c r="R28" s="162"/>
    </row>
    <row r="29" spans="1:18" ht="20.25" x14ac:dyDescent="0.3">
      <c r="A29" s="101" t="s">
        <v>914</v>
      </c>
      <c r="B29" s="692"/>
      <c r="C29" s="692"/>
      <c r="D29" s="708"/>
      <c r="E29" s="708"/>
      <c r="F29" s="640"/>
      <c r="G29" s="708"/>
      <c r="H29" s="640"/>
      <c r="I29" s="161">
        <v>17</v>
      </c>
      <c r="J29" s="640"/>
      <c r="K29" s="640"/>
      <c r="L29" s="162"/>
      <c r="M29" s="162"/>
      <c r="N29" s="162"/>
      <c r="O29" s="162"/>
      <c r="P29" s="162"/>
      <c r="Q29" s="162"/>
      <c r="R29" s="162"/>
    </row>
    <row r="30" spans="1:18" ht="20.25" x14ac:dyDescent="0.3">
      <c r="A30" s="101" t="s">
        <v>914</v>
      </c>
      <c r="B30" s="692"/>
      <c r="C30" s="692"/>
      <c r="D30" s="708"/>
      <c r="E30" s="708"/>
      <c r="F30" s="640"/>
      <c r="G30" s="708"/>
      <c r="H30" s="640"/>
      <c r="I30" s="161">
        <v>18</v>
      </c>
      <c r="J30" s="640"/>
      <c r="K30" s="640"/>
      <c r="L30" s="162"/>
      <c r="M30" s="162"/>
      <c r="N30" s="162"/>
      <c r="O30" s="162"/>
      <c r="P30" s="162"/>
      <c r="Q30" s="162"/>
      <c r="R30" s="162"/>
    </row>
    <row r="31" spans="1:18" ht="20.25" x14ac:dyDescent="0.3">
      <c r="A31" s="101" t="s">
        <v>914</v>
      </c>
      <c r="B31" s="692"/>
      <c r="C31" s="692"/>
      <c r="D31" s="708"/>
      <c r="E31" s="708"/>
      <c r="F31" s="640"/>
      <c r="G31" s="708"/>
      <c r="H31" s="640"/>
      <c r="I31" s="161">
        <v>19</v>
      </c>
      <c r="J31" s="640"/>
      <c r="K31" s="640"/>
      <c r="L31" s="162"/>
      <c r="M31" s="162"/>
      <c r="N31" s="162"/>
      <c r="O31" s="162"/>
      <c r="P31" s="162"/>
      <c r="Q31" s="162"/>
      <c r="R31" s="162"/>
    </row>
    <row r="32" spans="1:18" ht="20.25" x14ac:dyDescent="0.3">
      <c r="A32" s="101" t="s">
        <v>914</v>
      </c>
      <c r="B32" s="692"/>
      <c r="C32" s="692"/>
      <c r="D32" s="708"/>
      <c r="E32" s="708"/>
      <c r="F32" s="640"/>
      <c r="G32" s="708"/>
      <c r="H32" s="640"/>
      <c r="I32" s="161">
        <v>20</v>
      </c>
      <c r="J32" s="640"/>
      <c r="K32" s="640"/>
      <c r="L32" s="162"/>
      <c r="M32" s="162"/>
      <c r="N32" s="162"/>
      <c r="O32" s="162"/>
      <c r="P32" s="162"/>
      <c r="Q32" s="162"/>
      <c r="R32" s="162"/>
    </row>
    <row r="33" spans="1:18" ht="20.25" x14ac:dyDescent="0.3">
      <c r="A33" s="101" t="s">
        <v>914</v>
      </c>
      <c r="B33" s="692"/>
      <c r="C33" s="692"/>
      <c r="D33" s="708"/>
      <c r="E33" s="708"/>
      <c r="F33" s="640"/>
      <c r="G33" s="708"/>
      <c r="H33" s="640"/>
      <c r="I33" s="161">
        <v>21</v>
      </c>
      <c r="J33" s="640"/>
      <c r="K33" s="640"/>
      <c r="L33" s="162"/>
      <c r="M33" s="162"/>
      <c r="N33" s="162"/>
      <c r="O33" s="162"/>
      <c r="P33" s="162"/>
      <c r="Q33" s="162"/>
      <c r="R33" s="162"/>
    </row>
    <row r="34" spans="1:18" ht="20.25" x14ac:dyDescent="0.3">
      <c r="A34" s="101" t="s">
        <v>914</v>
      </c>
      <c r="B34" s="692"/>
      <c r="C34" s="692"/>
      <c r="D34" s="708"/>
      <c r="E34" s="708"/>
      <c r="F34" s="640"/>
      <c r="G34" s="708"/>
      <c r="H34" s="640"/>
      <c r="I34" s="161">
        <v>22</v>
      </c>
      <c r="J34" s="640"/>
      <c r="K34" s="640"/>
      <c r="L34" s="162"/>
      <c r="M34" s="162"/>
      <c r="N34" s="162"/>
      <c r="O34" s="162"/>
      <c r="P34" s="162"/>
      <c r="Q34" s="162"/>
      <c r="R34" s="162"/>
    </row>
    <row r="35" spans="1:18" ht="21" thickBot="1" x14ac:dyDescent="0.35">
      <c r="A35" s="101" t="s">
        <v>914</v>
      </c>
      <c r="B35" s="692"/>
      <c r="C35" s="692"/>
      <c r="D35" s="708"/>
      <c r="E35" s="708"/>
      <c r="F35" s="653"/>
      <c r="G35" s="708"/>
      <c r="H35" s="653"/>
      <c r="I35" s="161">
        <v>23</v>
      </c>
      <c r="J35" s="653"/>
      <c r="K35" s="653"/>
      <c r="L35" s="162"/>
      <c r="M35" s="162"/>
      <c r="N35" s="162"/>
      <c r="O35" s="162"/>
      <c r="P35" s="162"/>
      <c r="Q35" s="162"/>
      <c r="R35" s="162"/>
    </row>
    <row r="36" spans="1:18" ht="21" thickBot="1" x14ac:dyDescent="0.35">
      <c r="A36" s="384"/>
      <c r="B36" s="384"/>
      <c r="C36" s="384"/>
      <c r="D36" s="385" t="s">
        <v>430</v>
      </c>
      <c r="E36" s="385"/>
      <c r="F36" s="709">
        <f>SUM(F13:F35)</f>
        <v>0</v>
      </c>
      <c r="G36" s="386"/>
      <c r="H36" s="709">
        <f>SUM(H13:H35)</f>
        <v>0</v>
      </c>
      <c r="I36" s="387"/>
      <c r="J36" s="709">
        <f>SUM(J13:J35)</f>
        <v>0</v>
      </c>
      <c r="K36" s="709">
        <f>SUM(K13:K35)</f>
        <v>0</v>
      </c>
      <c r="L36" s="162"/>
      <c r="M36" s="162"/>
      <c r="N36" s="162"/>
      <c r="O36" s="162"/>
      <c r="P36" s="162"/>
      <c r="Q36" s="162"/>
      <c r="R36" s="162"/>
    </row>
    <row r="37" spans="1:18" ht="20.25" x14ac:dyDescent="0.3">
      <c r="A37" s="384"/>
      <c r="B37" s="384"/>
      <c r="C37" s="384"/>
      <c r="D37" s="384"/>
      <c r="E37" s="384"/>
      <c r="F37" s="384"/>
      <c r="G37" s="384"/>
      <c r="H37" s="384"/>
      <c r="I37" s="379"/>
      <c r="J37" s="384"/>
      <c r="K37" s="384"/>
      <c r="L37" s="162"/>
      <c r="M37" s="162"/>
      <c r="N37" s="162"/>
      <c r="O37" s="162"/>
      <c r="P37" s="162"/>
      <c r="Q37" s="162"/>
      <c r="R37" s="162"/>
    </row>
    <row r="38" spans="1:18" ht="20.25" x14ac:dyDescent="0.3">
      <c r="A38" s="384"/>
      <c r="B38" s="384"/>
      <c r="C38" s="384"/>
      <c r="D38" s="384"/>
      <c r="E38" s="384"/>
      <c r="F38" s="384"/>
      <c r="G38" s="384"/>
      <c r="H38" s="384"/>
      <c r="I38" s="379"/>
      <c r="J38" s="384"/>
      <c r="K38" s="384"/>
      <c r="L38" s="162"/>
      <c r="M38" s="162"/>
      <c r="N38" s="162"/>
      <c r="O38" s="162"/>
      <c r="P38" s="162"/>
      <c r="Q38" s="162"/>
      <c r="R38" s="162"/>
    </row>
    <row r="39" spans="1:18" ht="20.25" x14ac:dyDescent="0.3">
      <c r="A39" s="384"/>
      <c r="B39" s="384"/>
      <c r="C39" s="384"/>
      <c r="D39" s="384"/>
      <c r="E39" s="384"/>
      <c r="F39" s="384"/>
      <c r="G39" s="384"/>
      <c r="H39" s="384"/>
      <c r="I39" s="379"/>
      <c r="J39" s="384"/>
      <c r="K39" s="384"/>
      <c r="L39" s="162"/>
      <c r="M39" s="162"/>
      <c r="N39" s="162"/>
      <c r="O39" s="162"/>
      <c r="P39" s="162"/>
      <c r="Q39" s="162"/>
      <c r="R39" s="162"/>
    </row>
    <row r="40" spans="1:18" ht="20.25" x14ac:dyDescent="0.3">
      <c r="A40" s="384"/>
      <c r="B40" s="384"/>
      <c r="C40" s="384"/>
      <c r="D40" s="384"/>
      <c r="E40" s="384"/>
      <c r="F40" s="384"/>
      <c r="G40" s="384"/>
      <c r="H40" s="384"/>
      <c r="I40" s="379"/>
      <c r="J40" s="384"/>
      <c r="K40" s="384"/>
      <c r="L40" s="162"/>
      <c r="M40" s="162"/>
      <c r="N40" s="162"/>
      <c r="O40" s="162"/>
      <c r="P40" s="162"/>
      <c r="Q40" s="162"/>
      <c r="R40" s="162"/>
    </row>
    <row r="41" spans="1:18" ht="20.25" x14ac:dyDescent="0.3">
      <c r="A41" s="384"/>
      <c r="B41" s="384"/>
      <c r="C41" s="384"/>
      <c r="D41" s="384"/>
      <c r="E41" s="384"/>
      <c r="F41" s="384"/>
      <c r="G41" s="384"/>
      <c r="H41" s="384"/>
      <c r="I41" s="379"/>
      <c r="J41" s="384"/>
      <c r="K41" s="384"/>
      <c r="L41" s="162"/>
      <c r="M41" s="162"/>
      <c r="N41" s="162"/>
      <c r="O41" s="162"/>
      <c r="P41" s="162"/>
      <c r="Q41" s="162"/>
      <c r="R41" s="162"/>
    </row>
    <row r="42" spans="1:18" ht="20.25" x14ac:dyDescent="0.3">
      <c r="A42" s="87"/>
      <c r="B42" s="87"/>
      <c r="C42" s="87"/>
      <c r="D42" s="388"/>
      <c r="E42" s="388"/>
      <c r="F42" s="87"/>
      <c r="G42" s="87"/>
      <c r="H42" s="87"/>
      <c r="I42" s="379"/>
      <c r="J42" s="87"/>
      <c r="K42" s="384"/>
      <c r="L42" s="162"/>
      <c r="M42" s="162"/>
      <c r="N42" s="162"/>
      <c r="O42" s="162"/>
      <c r="P42" s="162"/>
      <c r="Q42" s="162"/>
      <c r="R42" s="162"/>
    </row>
    <row r="43" spans="1:18" ht="20.25" x14ac:dyDescent="0.3">
      <c r="I43" s="96"/>
      <c r="K43" s="162"/>
      <c r="L43" s="162"/>
      <c r="M43" s="162"/>
      <c r="N43" s="162"/>
      <c r="O43" s="162"/>
      <c r="P43" s="162"/>
      <c r="Q43" s="162"/>
      <c r="R43" s="162"/>
    </row>
    <row r="44" spans="1:18" ht="20.25" x14ac:dyDescent="0.3">
      <c r="I44" s="96"/>
      <c r="K44" s="162"/>
      <c r="L44" s="162"/>
      <c r="M44" s="162"/>
      <c r="N44" s="162"/>
      <c r="O44" s="162"/>
      <c r="P44" s="162"/>
      <c r="Q44" s="162"/>
      <c r="R44" s="162"/>
    </row>
    <row r="45" spans="1:18" ht="20.25" x14ac:dyDescent="0.3">
      <c r="I45" s="96"/>
      <c r="K45" s="162"/>
      <c r="L45" s="162"/>
      <c r="M45" s="162"/>
      <c r="N45" s="162"/>
      <c r="O45" s="162"/>
      <c r="P45" s="162"/>
      <c r="Q45" s="162"/>
      <c r="R45" s="162"/>
    </row>
    <row r="46" spans="1:18" ht="20.25" x14ac:dyDescent="0.3">
      <c r="I46" s="96"/>
      <c r="K46" s="162"/>
      <c r="L46" s="162"/>
      <c r="M46" s="162"/>
      <c r="N46" s="162"/>
      <c r="O46" s="162"/>
      <c r="P46" s="162"/>
      <c r="Q46" s="162"/>
      <c r="R46" s="162"/>
    </row>
    <row r="47" spans="1:18" ht="20.25" x14ac:dyDescent="0.3">
      <c r="I47" s="96"/>
      <c r="K47" s="162"/>
      <c r="L47" s="162"/>
      <c r="M47" s="162"/>
      <c r="N47" s="162"/>
      <c r="O47" s="162"/>
      <c r="P47" s="162"/>
      <c r="Q47" s="162"/>
      <c r="R47" s="162"/>
    </row>
    <row r="48" spans="1:18" ht="20.25" x14ac:dyDescent="0.3">
      <c r="I48" s="96"/>
      <c r="K48" s="162"/>
      <c r="L48" s="162"/>
      <c r="M48" s="162"/>
      <c r="N48" s="162"/>
      <c r="O48" s="162"/>
      <c r="P48" s="162"/>
      <c r="Q48" s="162"/>
      <c r="R48" s="162"/>
    </row>
    <row r="49" spans="9:9" x14ac:dyDescent="0.2">
      <c r="I49" s="96"/>
    </row>
    <row r="50" spans="9:9" x14ac:dyDescent="0.2">
      <c r="I50" s="96"/>
    </row>
    <row r="51" spans="9:9" x14ac:dyDescent="0.2">
      <c r="I51" s="96"/>
    </row>
    <row r="52" spans="9:9" x14ac:dyDescent="0.2">
      <c r="I52" s="96"/>
    </row>
    <row r="53" spans="9:9" x14ac:dyDescent="0.2">
      <c r="I53" s="96"/>
    </row>
    <row r="54" spans="9:9" x14ac:dyDescent="0.2">
      <c r="I54" s="96"/>
    </row>
    <row r="55" spans="9:9" x14ac:dyDescent="0.2">
      <c r="I55" s="96"/>
    </row>
    <row r="56" spans="9:9" x14ac:dyDescent="0.2">
      <c r="I56" s="96"/>
    </row>
    <row r="57" spans="9:9" x14ac:dyDescent="0.2">
      <c r="I57" s="96"/>
    </row>
    <row r="58" spans="9:9" x14ac:dyDescent="0.2">
      <c r="I58" s="96"/>
    </row>
    <row r="59" spans="9:9" x14ac:dyDescent="0.2">
      <c r="I59" s="96"/>
    </row>
    <row r="60" spans="9:9" x14ac:dyDescent="0.2">
      <c r="I60" s="96"/>
    </row>
    <row r="61" spans="9:9" x14ac:dyDescent="0.2">
      <c r="I61" s="96"/>
    </row>
    <row r="62" spans="9:9" x14ac:dyDescent="0.2">
      <c r="I62" s="96"/>
    </row>
    <row r="63" spans="9:9" x14ac:dyDescent="0.2">
      <c r="I63" s="96"/>
    </row>
    <row r="64" spans="9:9" x14ac:dyDescent="0.2">
      <c r="I64" s="96"/>
    </row>
    <row r="65" spans="9:9" x14ac:dyDescent="0.2">
      <c r="I65" s="96"/>
    </row>
    <row r="66" spans="9:9" x14ac:dyDescent="0.2">
      <c r="I66" s="96"/>
    </row>
    <row r="67" spans="9:9" x14ac:dyDescent="0.2">
      <c r="I67" s="96"/>
    </row>
    <row r="68" spans="9:9" x14ac:dyDescent="0.2">
      <c r="I68" s="96"/>
    </row>
    <row r="69" spans="9:9" x14ac:dyDescent="0.2">
      <c r="I69" s="96"/>
    </row>
    <row r="70" spans="9:9" x14ac:dyDescent="0.2">
      <c r="I70" s="96"/>
    </row>
    <row r="71" spans="9:9" x14ac:dyDescent="0.2">
      <c r="I71" s="96"/>
    </row>
    <row r="72" spans="9:9" x14ac:dyDescent="0.2">
      <c r="I72" s="96"/>
    </row>
    <row r="73" spans="9:9" x14ac:dyDescent="0.2">
      <c r="I73" s="96"/>
    </row>
    <row r="74" spans="9:9" x14ac:dyDescent="0.2">
      <c r="I74" s="96"/>
    </row>
    <row r="75" spans="9:9" x14ac:dyDescent="0.2">
      <c r="I75" s="96"/>
    </row>
    <row r="76" spans="9:9" x14ac:dyDescent="0.2">
      <c r="I76" s="96"/>
    </row>
    <row r="77" spans="9:9" x14ac:dyDescent="0.2">
      <c r="I77" s="96"/>
    </row>
    <row r="78" spans="9:9" x14ac:dyDescent="0.2">
      <c r="I78" s="96"/>
    </row>
    <row r="79" spans="9:9" x14ac:dyDescent="0.2">
      <c r="I79" s="96"/>
    </row>
    <row r="80" spans="9:9" x14ac:dyDescent="0.2">
      <c r="I80" s="96"/>
    </row>
    <row r="81" spans="9:9" x14ac:dyDescent="0.2">
      <c r="I81" s="96"/>
    </row>
    <row r="82" spans="9:9" x14ac:dyDescent="0.2">
      <c r="I82" s="96"/>
    </row>
    <row r="83" spans="9:9" x14ac:dyDescent="0.2">
      <c r="I83" s="96"/>
    </row>
    <row r="84" spans="9:9" x14ac:dyDescent="0.2">
      <c r="I84" s="96"/>
    </row>
    <row r="85" spans="9:9" x14ac:dyDescent="0.2">
      <c r="I85" s="96"/>
    </row>
    <row r="86" spans="9:9" x14ac:dyDescent="0.2">
      <c r="I86" s="96"/>
    </row>
    <row r="87" spans="9:9" x14ac:dyDescent="0.2">
      <c r="I87" s="96"/>
    </row>
    <row r="88" spans="9:9" x14ac:dyDescent="0.2">
      <c r="I88" s="96"/>
    </row>
    <row r="89" spans="9:9" x14ac:dyDescent="0.2">
      <c r="I89" s="96"/>
    </row>
    <row r="90" spans="9:9" x14ac:dyDescent="0.2">
      <c r="I90" s="96"/>
    </row>
    <row r="91" spans="9:9" x14ac:dyDescent="0.2">
      <c r="I91" s="96"/>
    </row>
    <row r="92" spans="9:9" x14ac:dyDescent="0.2">
      <c r="I92" s="96"/>
    </row>
    <row r="93" spans="9:9" x14ac:dyDescent="0.2">
      <c r="I93" s="96"/>
    </row>
    <row r="94" spans="9:9" x14ac:dyDescent="0.2">
      <c r="I94" s="96"/>
    </row>
    <row r="95" spans="9:9" x14ac:dyDescent="0.2">
      <c r="I95" s="96"/>
    </row>
    <row r="96" spans="9:9" x14ac:dyDescent="0.2">
      <c r="I96" s="96"/>
    </row>
    <row r="97" spans="9:9" x14ac:dyDescent="0.2">
      <c r="I97" s="96"/>
    </row>
    <row r="98" spans="9:9" x14ac:dyDescent="0.2">
      <c r="I98" s="96"/>
    </row>
    <row r="99" spans="9:9" x14ac:dyDescent="0.2">
      <c r="I99" s="96"/>
    </row>
    <row r="100" spans="9:9" x14ac:dyDescent="0.2">
      <c r="I100" s="96"/>
    </row>
    <row r="101" spans="9:9" x14ac:dyDescent="0.2">
      <c r="I101" s="96"/>
    </row>
    <row r="102" spans="9:9" x14ac:dyDescent="0.2">
      <c r="I102" s="96"/>
    </row>
    <row r="103" spans="9:9" x14ac:dyDescent="0.2">
      <c r="I103" s="96"/>
    </row>
    <row r="104" spans="9:9" x14ac:dyDescent="0.2">
      <c r="I104" s="96"/>
    </row>
    <row r="105" spans="9:9" x14ac:dyDescent="0.2">
      <c r="I105" s="96"/>
    </row>
    <row r="106" spans="9:9" x14ac:dyDescent="0.2">
      <c r="I106" s="96"/>
    </row>
    <row r="107" spans="9:9" x14ac:dyDescent="0.2">
      <c r="I107" s="96"/>
    </row>
    <row r="108" spans="9:9" x14ac:dyDescent="0.2">
      <c r="I108" s="96"/>
    </row>
    <row r="109" spans="9:9" x14ac:dyDescent="0.2">
      <c r="I109" s="96"/>
    </row>
    <row r="110" spans="9:9" x14ac:dyDescent="0.2">
      <c r="I110" s="96"/>
    </row>
    <row r="111" spans="9:9" x14ac:dyDescent="0.2">
      <c r="I111" s="96"/>
    </row>
    <row r="112" spans="9:9" x14ac:dyDescent="0.2">
      <c r="I112" s="96"/>
    </row>
    <row r="113" spans="9:9" x14ac:dyDescent="0.2">
      <c r="I113" s="96"/>
    </row>
    <row r="114" spans="9:9" x14ac:dyDescent="0.2">
      <c r="I114" s="96"/>
    </row>
    <row r="115" spans="9:9" x14ac:dyDescent="0.2">
      <c r="I115" s="96"/>
    </row>
    <row r="116" spans="9:9" x14ac:dyDescent="0.2">
      <c r="I116" s="96"/>
    </row>
    <row r="117" spans="9:9" x14ac:dyDescent="0.2">
      <c r="I117" s="96"/>
    </row>
    <row r="118" spans="9:9" x14ac:dyDescent="0.2">
      <c r="I118" s="96"/>
    </row>
    <row r="119" spans="9:9" x14ac:dyDescent="0.2">
      <c r="I119" s="96"/>
    </row>
    <row r="120" spans="9:9" x14ac:dyDescent="0.2">
      <c r="I120" s="96"/>
    </row>
    <row r="121" spans="9:9" x14ac:dyDescent="0.2">
      <c r="I121" s="96"/>
    </row>
    <row r="122" spans="9:9" x14ac:dyDescent="0.2">
      <c r="I122" s="96"/>
    </row>
    <row r="123" spans="9:9" x14ac:dyDescent="0.2">
      <c r="I123" s="96"/>
    </row>
    <row r="124" spans="9:9" x14ac:dyDescent="0.2">
      <c r="I124" s="96"/>
    </row>
    <row r="125" spans="9:9" x14ac:dyDescent="0.2">
      <c r="I125" s="96"/>
    </row>
    <row r="126" spans="9:9" x14ac:dyDescent="0.2">
      <c r="I126" s="96"/>
    </row>
    <row r="127" spans="9:9" x14ac:dyDescent="0.2">
      <c r="I127" s="96"/>
    </row>
    <row r="128" spans="9:9" x14ac:dyDescent="0.2">
      <c r="I128" s="96"/>
    </row>
    <row r="129" spans="9:9" x14ac:dyDescent="0.2">
      <c r="I129" s="96"/>
    </row>
  </sheetData>
  <sheetProtection password="D13B" sheet="1" objects="1" scenarios="1" selectLockedCells="1"/>
  <mergeCells count="4">
    <mergeCell ref="H6:I6"/>
    <mergeCell ref="H7:I7"/>
    <mergeCell ref="H8:I8"/>
    <mergeCell ref="E10:H10"/>
  </mergeCells>
  <phoneticPr fontId="2" type="noConversion"/>
  <pageMargins left="0.25" right="0.2" top="0.42" bottom="0.42" header="0.17" footer="0.17"/>
  <pageSetup scale="75" fitToHeight="3" orientation="portrait" r:id="rId1"/>
  <headerFooter alignWithMargins="0">
    <oddFooter>&amp;L&amp;8&amp;Z&amp;F, &amp;A&amp;R&amp;8&amp;D, &amp;T</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7" tint="0.39997558519241921"/>
  </sheetPr>
  <dimension ref="A1:W112"/>
  <sheetViews>
    <sheetView topLeftCell="B1" zoomScaleNormal="100" zoomScaleSheetLayoutView="85" workbookViewId="0">
      <selection activeCell="B13" sqref="B13"/>
    </sheetView>
  </sheetViews>
  <sheetFormatPr defaultRowHeight="12.75" x14ac:dyDescent="0.2"/>
  <cols>
    <col min="1" max="1" width="6.7109375" style="70" customWidth="1"/>
    <col min="2" max="2" width="15.7109375" style="70" customWidth="1"/>
    <col min="3" max="3" width="15" style="70" customWidth="1"/>
    <col min="4" max="4" width="7.42578125" style="288" customWidth="1"/>
    <col min="5" max="5" width="14" style="70" customWidth="1"/>
    <col min="6" max="6" width="13.5703125" style="70" customWidth="1"/>
    <col min="7" max="7" width="11.5703125" style="70" customWidth="1"/>
    <col min="8" max="8" width="14" style="70" customWidth="1"/>
    <col min="9" max="9" width="9.7109375" style="70" customWidth="1"/>
    <col min="10" max="10" width="11.42578125" style="70" customWidth="1"/>
    <col min="11" max="11" width="7.85546875" style="70" customWidth="1"/>
    <col min="12" max="12" width="10.85546875" style="70" customWidth="1"/>
    <col min="13" max="13" width="12" style="70" customWidth="1"/>
    <col min="14" max="14" width="11.5703125" style="70" customWidth="1"/>
    <col min="15" max="15" width="13.42578125" style="70" customWidth="1"/>
    <col min="16" max="16" width="5.42578125" style="70" customWidth="1"/>
    <col min="17" max="17" width="9.140625" style="70"/>
    <col min="18" max="23" width="23.5703125" style="288" customWidth="1"/>
    <col min="24" max="16384" width="9.140625" style="70"/>
  </cols>
  <sheetData>
    <row r="1" spans="1:23" ht="18.75" x14ac:dyDescent="0.3">
      <c r="A1" s="50" t="s">
        <v>1036</v>
      </c>
      <c r="B1" s="151"/>
      <c r="C1" s="151"/>
      <c r="D1" s="152"/>
      <c r="E1" s="151"/>
      <c r="F1" s="151"/>
      <c r="G1" s="151"/>
      <c r="H1" s="151"/>
      <c r="I1" s="151"/>
      <c r="J1" s="151"/>
      <c r="K1" s="151"/>
      <c r="L1" s="151"/>
      <c r="M1" s="151"/>
      <c r="N1" s="151"/>
      <c r="O1" s="151"/>
      <c r="P1" s="83" t="s">
        <v>554</v>
      </c>
      <c r="Q1" s="96"/>
      <c r="R1" s="96"/>
      <c r="S1" s="96"/>
      <c r="T1" s="96"/>
    </row>
    <row r="2" spans="1:23" ht="18.75" x14ac:dyDescent="0.3">
      <c r="A2" s="50" t="s">
        <v>805</v>
      </c>
      <c r="B2" s="151"/>
      <c r="C2" s="151"/>
      <c r="D2" s="152"/>
      <c r="E2" s="151"/>
      <c r="F2" s="151"/>
      <c r="G2" s="151"/>
      <c r="H2" s="151"/>
      <c r="I2" s="151"/>
      <c r="J2" s="151"/>
      <c r="K2" s="151"/>
      <c r="L2" s="151"/>
      <c r="M2" s="151"/>
      <c r="N2" s="151"/>
      <c r="O2" s="151"/>
      <c r="P2" s="96"/>
      <c r="Q2" s="96"/>
      <c r="R2" s="96"/>
      <c r="S2" s="96"/>
      <c r="T2" s="96"/>
    </row>
    <row r="3" spans="1:23" ht="18.75" x14ac:dyDescent="0.3">
      <c r="A3" s="50" t="s">
        <v>301</v>
      </c>
      <c r="B3" s="151"/>
      <c r="C3" s="151"/>
      <c r="D3" s="152"/>
      <c r="E3" s="151"/>
      <c r="F3" s="151"/>
      <c r="G3" s="151"/>
      <c r="H3" s="151"/>
      <c r="I3" s="151"/>
      <c r="J3" s="151"/>
      <c r="K3" s="151"/>
      <c r="L3" s="151"/>
      <c r="M3" s="151"/>
      <c r="N3" s="151"/>
      <c r="O3" s="151"/>
      <c r="P3" s="96"/>
      <c r="Q3" s="96"/>
      <c r="R3" s="96"/>
      <c r="S3" s="96"/>
      <c r="T3" s="96"/>
    </row>
    <row r="4" spans="1:23" ht="18.75" x14ac:dyDescent="0.3">
      <c r="A4" s="50" t="s">
        <v>552</v>
      </c>
      <c r="B4" s="151"/>
      <c r="C4" s="151"/>
      <c r="D4" s="152"/>
      <c r="E4" s="151"/>
      <c r="F4" s="151"/>
      <c r="G4" s="151"/>
      <c r="H4" s="151"/>
      <c r="I4" s="151"/>
      <c r="J4" s="151"/>
      <c r="K4" s="151"/>
      <c r="L4" s="151"/>
      <c r="M4" s="151"/>
      <c r="N4" s="151"/>
      <c r="O4" s="151"/>
      <c r="P4" s="96"/>
      <c r="Q4" s="96"/>
      <c r="R4" s="96"/>
      <c r="S4" s="96"/>
      <c r="T4" s="96"/>
    </row>
    <row r="5" spans="1:23" ht="6" customHeight="1" x14ac:dyDescent="0.3">
      <c r="A5" s="50"/>
      <c r="B5" s="151"/>
      <c r="C5" s="151"/>
      <c r="D5" s="152"/>
      <c r="E5" s="151"/>
      <c r="F5" s="151"/>
      <c r="G5" s="151"/>
      <c r="H5" s="151"/>
      <c r="I5" s="151"/>
      <c r="J5" s="151"/>
      <c r="K5" s="151"/>
      <c r="L5" s="151"/>
      <c r="M5" s="151"/>
      <c r="N5" s="151"/>
      <c r="O5" s="151"/>
      <c r="P5" s="96"/>
      <c r="Q5" s="96"/>
      <c r="R5" s="96"/>
      <c r="S5" s="96"/>
      <c r="T5" s="96"/>
    </row>
    <row r="6" spans="1:23" ht="19.5" thickBot="1" x14ac:dyDescent="0.35">
      <c r="A6" s="96"/>
      <c r="B6" s="96"/>
      <c r="C6" s="96"/>
      <c r="D6" s="96"/>
      <c r="E6" s="96"/>
      <c r="F6" s="96"/>
      <c r="G6" s="96"/>
      <c r="H6" s="151"/>
      <c r="I6" s="98" t="s">
        <v>221</v>
      </c>
      <c r="J6" s="825">
        <f>'1 Provider Data'!$B$5</f>
        <v>0</v>
      </c>
      <c r="K6" s="826"/>
      <c r="L6" s="827"/>
      <c r="M6" s="151"/>
      <c r="N6" s="151"/>
      <c r="O6" s="151"/>
      <c r="P6" s="151"/>
      <c r="Q6" s="151"/>
      <c r="R6" s="96"/>
      <c r="S6" s="96"/>
      <c r="T6" s="96"/>
    </row>
    <row r="7" spans="1:23" ht="18.75" x14ac:dyDescent="0.3">
      <c r="A7" s="694" t="str">
        <f>'5  Position Codes &amp;Titles'!B131</f>
        <v>Special EducationTransportation Drivers/Van Drivers</v>
      </c>
      <c r="B7" s="695"/>
      <c r="C7" s="695"/>
      <c r="D7" s="695"/>
      <c r="E7" s="696"/>
      <c r="F7" s="96"/>
      <c r="G7" s="96"/>
      <c r="H7" s="151"/>
      <c r="I7" s="98" t="s">
        <v>1034</v>
      </c>
      <c r="J7" s="927">
        <f>+'1 Provider Data'!$B$12</f>
        <v>0</v>
      </c>
      <c r="K7" s="938"/>
      <c r="L7" s="928"/>
      <c r="M7" s="151"/>
      <c r="N7" s="151"/>
      <c r="O7" s="151"/>
      <c r="P7" s="151"/>
      <c r="Q7" s="151"/>
      <c r="R7" s="151"/>
      <c r="S7" s="96"/>
      <c r="T7" s="96"/>
    </row>
    <row r="8" spans="1:23" ht="19.5" thickBot="1" x14ac:dyDescent="0.35">
      <c r="A8" s="697" t="str">
        <f>'5  Position Codes &amp;Titles'!B132</f>
        <v>Special EducationTransportation Monitors</v>
      </c>
      <c r="B8" s="698"/>
      <c r="C8" s="698"/>
      <c r="D8" s="698"/>
      <c r="E8" s="699"/>
      <c r="F8" s="96"/>
      <c r="G8" s="96"/>
      <c r="H8" s="151"/>
      <c r="I8" s="98" t="s">
        <v>222</v>
      </c>
      <c r="J8" s="828">
        <f>'1 Provider Data'!$B$7</f>
        <v>41455</v>
      </c>
      <c r="K8" s="829"/>
      <c r="L8" s="830"/>
      <c r="M8" s="151"/>
      <c r="N8" s="151"/>
      <c r="O8" s="151"/>
      <c r="P8" s="151"/>
      <c r="Q8" s="151"/>
      <c r="R8" s="151"/>
      <c r="S8" s="96"/>
      <c r="T8" s="96"/>
    </row>
    <row r="9" spans="1:23" ht="19.5" thickBot="1" x14ac:dyDescent="0.35">
      <c r="A9" s="96"/>
      <c r="B9" s="96"/>
      <c r="C9" s="96"/>
      <c r="D9" s="96"/>
      <c r="E9" s="96"/>
      <c r="F9" s="96"/>
      <c r="G9" s="96"/>
      <c r="H9" s="152"/>
      <c r="I9" s="152"/>
      <c r="J9" s="151"/>
      <c r="K9" s="151"/>
      <c r="L9" s="151"/>
      <c r="M9" s="151"/>
      <c r="N9" s="151"/>
      <c r="O9" s="151"/>
      <c r="P9" s="151"/>
      <c r="Q9" s="151"/>
      <c r="R9" s="151"/>
      <c r="S9" s="96"/>
      <c r="T9" s="96"/>
    </row>
    <row r="10" spans="1:23" ht="18" customHeight="1" thickBot="1" x14ac:dyDescent="0.3">
      <c r="A10" s="50"/>
      <c r="B10" s="96"/>
      <c r="C10" s="96"/>
      <c r="D10" s="96"/>
      <c r="E10" s="96"/>
      <c r="F10" s="96"/>
      <c r="G10" s="918" t="s">
        <v>12</v>
      </c>
      <c r="H10" s="919"/>
      <c r="I10" s="919"/>
      <c r="J10" s="919"/>
      <c r="K10" s="919"/>
      <c r="L10" s="919"/>
      <c r="M10" s="919"/>
      <c r="N10" s="919"/>
      <c r="O10" s="920"/>
      <c r="P10" s="96"/>
      <c r="Q10" s="96"/>
      <c r="R10" s="96"/>
      <c r="S10" s="96"/>
      <c r="T10" s="96"/>
    </row>
    <row r="11" spans="1:23" ht="33.75" customHeight="1" thickBot="1" x14ac:dyDescent="0.25">
      <c r="A11" s="145" t="s">
        <v>845</v>
      </c>
      <c r="B11" s="145" t="s">
        <v>846</v>
      </c>
      <c r="C11" s="145" t="s">
        <v>847</v>
      </c>
      <c r="D11" s="145" t="s">
        <v>848</v>
      </c>
      <c r="E11" s="932" t="s">
        <v>134</v>
      </c>
      <c r="F11" s="933"/>
      <c r="G11" s="238" t="s">
        <v>849</v>
      </c>
      <c r="H11" s="238" t="s">
        <v>844</v>
      </c>
      <c r="I11" s="238" t="s">
        <v>843</v>
      </c>
      <c r="J11" s="238" t="s">
        <v>850</v>
      </c>
      <c r="K11" s="291"/>
      <c r="L11" s="291"/>
      <c r="M11" s="292"/>
      <c r="N11" s="291"/>
      <c r="O11" s="291"/>
      <c r="Q11" s="96"/>
      <c r="R11" s="96"/>
      <c r="S11" s="96"/>
      <c r="T11" s="96"/>
      <c r="W11" s="289"/>
    </row>
    <row r="12" spans="1:23" ht="131.25" x14ac:dyDescent="0.2">
      <c r="A12" s="371" t="s">
        <v>208</v>
      </c>
      <c r="B12" s="155" t="s">
        <v>997</v>
      </c>
      <c r="C12" s="156" t="s">
        <v>998</v>
      </c>
      <c r="D12" s="237" t="s">
        <v>36</v>
      </c>
      <c r="E12" s="701" t="s">
        <v>557</v>
      </c>
      <c r="F12" s="701" t="s">
        <v>558</v>
      </c>
      <c r="G12" s="237" t="s">
        <v>1065</v>
      </c>
      <c r="H12" s="156" t="s">
        <v>442</v>
      </c>
      <c r="I12" s="156" t="s">
        <v>130</v>
      </c>
      <c r="J12" s="156" t="s">
        <v>300</v>
      </c>
      <c r="K12" s="389"/>
      <c r="L12" s="389"/>
      <c r="M12" s="389"/>
      <c r="N12" s="390"/>
      <c r="O12" s="389"/>
      <c r="P12" s="156" t="s">
        <v>31</v>
      </c>
      <c r="Q12" s="96"/>
      <c r="R12" s="96"/>
      <c r="S12" s="96"/>
      <c r="T12" s="96"/>
      <c r="W12" s="237" t="s">
        <v>31</v>
      </c>
    </row>
    <row r="13" spans="1:23" s="157" customFormat="1" ht="12.75" customHeight="1" x14ac:dyDescent="0.25">
      <c r="A13" s="101" t="s">
        <v>230</v>
      </c>
      <c r="B13" s="692"/>
      <c r="C13" s="692"/>
      <c r="D13" s="373" t="s">
        <v>995</v>
      </c>
      <c r="E13" s="294">
        <f>H13</f>
        <v>0</v>
      </c>
      <c r="F13" s="294">
        <f>J13</f>
        <v>0</v>
      </c>
      <c r="G13" s="702"/>
      <c r="H13" s="692"/>
      <c r="I13" s="692"/>
      <c r="J13" s="657"/>
      <c r="K13" s="391">
        <f>IF(N13=0,1,((M13*5)/N13))</f>
        <v>1</v>
      </c>
      <c r="L13" s="392"/>
      <c r="M13" s="392"/>
      <c r="N13" s="392"/>
      <c r="O13" s="392"/>
      <c r="P13" s="236">
        <v>1</v>
      </c>
      <c r="Q13" s="96"/>
      <c r="R13" s="96"/>
      <c r="S13" s="96"/>
      <c r="T13" s="96"/>
      <c r="U13" s="288"/>
      <c r="V13" s="288"/>
      <c r="W13" s="288"/>
    </row>
    <row r="14" spans="1:23" s="157" customFormat="1" ht="12.75" customHeight="1" x14ac:dyDescent="0.25">
      <c r="A14" s="101" t="s">
        <v>230</v>
      </c>
      <c r="B14" s="692"/>
      <c r="C14" s="692"/>
      <c r="D14" s="373" t="s">
        <v>995</v>
      </c>
      <c r="E14" s="294">
        <f t="shared" ref="E14:E31" si="0">H14*K14</f>
        <v>0</v>
      </c>
      <c r="F14" s="294">
        <f t="shared" ref="F14:F31" si="1">J14*K14</f>
        <v>0</v>
      </c>
      <c r="G14" s="702"/>
      <c r="H14" s="692"/>
      <c r="I14" s="692"/>
      <c r="J14" s="657"/>
      <c r="K14" s="391">
        <f t="shared" ref="K14:K31" si="2">IF(N14=0,1,((M14*5)/N14))</f>
        <v>1</v>
      </c>
      <c r="L14" s="392"/>
      <c r="M14" s="392"/>
      <c r="N14" s="392"/>
      <c r="O14" s="392"/>
      <c r="P14" s="236">
        <v>2</v>
      </c>
      <c r="Q14" s="96"/>
      <c r="R14" s="96"/>
      <c r="S14" s="96"/>
      <c r="T14" s="96"/>
      <c r="U14" s="288"/>
      <c r="V14" s="288"/>
      <c r="W14" s="288"/>
    </row>
    <row r="15" spans="1:23" s="157" customFormat="1" ht="12.75" customHeight="1" x14ac:dyDescent="0.25">
      <c r="A15" s="101" t="s">
        <v>230</v>
      </c>
      <c r="B15" s="692"/>
      <c r="C15" s="692"/>
      <c r="D15" s="373" t="s">
        <v>995</v>
      </c>
      <c r="E15" s="294">
        <f t="shared" si="0"/>
        <v>0</v>
      </c>
      <c r="F15" s="294">
        <f t="shared" si="1"/>
        <v>0</v>
      </c>
      <c r="G15" s="702"/>
      <c r="H15" s="692"/>
      <c r="I15" s="692"/>
      <c r="J15" s="657"/>
      <c r="K15" s="391">
        <f t="shared" si="2"/>
        <v>1</v>
      </c>
      <c r="L15" s="392"/>
      <c r="M15" s="392"/>
      <c r="N15" s="392"/>
      <c r="O15" s="392"/>
      <c r="P15" s="236">
        <f>P14+1</f>
        <v>3</v>
      </c>
      <c r="Q15" s="96"/>
      <c r="R15" s="96"/>
      <c r="S15" s="96"/>
      <c r="T15" s="96"/>
      <c r="U15" s="288"/>
      <c r="V15" s="288"/>
      <c r="W15" s="288"/>
    </row>
    <row r="16" spans="1:23" s="157" customFormat="1" ht="12.75" customHeight="1" x14ac:dyDescent="0.25">
      <c r="A16" s="101" t="s">
        <v>230</v>
      </c>
      <c r="B16" s="692"/>
      <c r="C16" s="692"/>
      <c r="D16" s="373" t="s">
        <v>995</v>
      </c>
      <c r="E16" s="294">
        <f t="shared" si="0"/>
        <v>0</v>
      </c>
      <c r="F16" s="294">
        <f t="shared" si="1"/>
        <v>0</v>
      </c>
      <c r="G16" s="702"/>
      <c r="H16" s="692"/>
      <c r="I16" s="692"/>
      <c r="J16" s="657"/>
      <c r="K16" s="391">
        <f t="shared" si="2"/>
        <v>1</v>
      </c>
      <c r="L16" s="392"/>
      <c r="M16" s="392"/>
      <c r="N16" s="392"/>
      <c r="O16" s="392"/>
      <c r="P16" s="236">
        <f t="shared" ref="P16:P32" si="3">P15+1</f>
        <v>4</v>
      </c>
      <c r="Q16" s="96"/>
      <c r="R16" s="96"/>
      <c r="S16" s="96"/>
      <c r="T16" s="96"/>
      <c r="U16" s="288"/>
      <c r="V16" s="288"/>
      <c r="W16" s="288"/>
    </row>
    <row r="17" spans="1:23" s="157" customFormat="1" ht="12.75" customHeight="1" x14ac:dyDescent="0.25">
      <c r="A17" s="101" t="s">
        <v>230</v>
      </c>
      <c r="B17" s="692"/>
      <c r="C17" s="692"/>
      <c r="D17" s="373" t="s">
        <v>995</v>
      </c>
      <c r="E17" s="294">
        <f t="shared" si="0"/>
        <v>0</v>
      </c>
      <c r="F17" s="294">
        <f t="shared" si="1"/>
        <v>0</v>
      </c>
      <c r="G17" s="702"/>
      <c r="H17" s="692"/>
      <c r="I17" s="692"/>
      <c r="J17" s="657"/>
      <c r="K17" s="391">
        <f t="shared" si="2"/>
        <v>1</v>
      </c>
      <c r="L17" s="392"/>
      <c r="M17" s="392"/>
      <c r="N17" s="392"/>
      <c r="O17" s="392"/>
      <c r="P17" s="236">
        <f t="shared" si="3"/>
        <v>5</v>
      </c>
      <c r="Q17" s="96"/>
      <c r="R17" s="96"/>
      <c r="S17" s="96"/>
      <c r="T17" s="96"/>
      <c r="U17" s="288"/>
      <c r="V17" s="288"/>
      <c r="W17" s="288"/>
    </row>
    <row r="18" spans="1:23" s="157" customFormat="1" ht="12.75" customHeight="1" x14ac:dyDescent="0.25">
      <c r="A18" s="101" t="s">
        <v>230</v>
      </c>
      <c r="B18" s="692"/>
      <c r="C18" s="692"/>
      <c r="D18" s="373" t="s">
        <v>995</v>
      </c>
      <c r="E18" s="294">
        <f t="shared" si="0"/>
        <v>0</v>
      </c>
      <c r="F18" s="294">
        <f t="shared" si="1"/>
        <v>0</v>
      </c>
      <c r="G18" s="702"/>
      <c r="H18" s="692"/>
      <c r="I18" s="692"/>
      <c r="J18" s="657"/>
      <c r="K18" s="391">
        <f t="shared" si="2"/>
        <v>1</v>
      </c>
      <c r="L18" s="392"/>
      <c r="M18" s="392"/>
      <c r="N18" s="392"/>
      <c r="O18" s="392"/>
      <c r="P18" s="236">
        <f t="shared" si="3"/>
        <v>6</v>
      </c>
      <c r="Q18" s="96"/>
      <c r="R18" s="96"/>
      <c r="S18" s="96"/>
      <c r="T18" s="96"/>
      <c r="U18" s="288"/>
      <c r="V18" s="288"/>
      <c r="W18" s="288"/>
    </row>
    <row r="19" spans="1:23" s="157" customFormat="1" ht="12.75" customHeight="1" x14ac:dyDescent="0.25">
      <c r="A19" s="101" t="s">
        <v>230</v>
      </c>
      <c r="B19" s="692"/>
      <c r="C19" s="692"/>
      <c r="D19" s="373" t="s">
        <v>995</v>
      </c>
      <c r="E19" s="294">
        <f t="shared" si="0"/>
        <v>0</v>
      </c>
      <c r="F19" s="294">
        <f t="shared" si="1"/>
        <v>0</v>
      </c>
      <c r="G19" s="702"/>
      <c r="H19" s="692"/>
      <c r="I19" s="692"/>
      <c r="J19" s="657"/>
      <c r="K19" s="391">
        <f t="shared" si="2"/>
        <v>1</v>
      </c>
      <c r="L19" s="392"/>
      <c r="M19" s="392"/>
      <c r="N19" s="392"/>
      <c r="O19" s="392"/>
      <c r="P19" s="236">
        <f t="shared" si="3"/>
        <v>7</v>
      </c>
      <c r="Q19" s="96"/>
      <c r="R19" s="96"/>
      <c r="S19" s="96"/>
      <c r="T19" s="96"/>
      <c r="U19" s="288"/>
      <c r="V19" s="288"/>
      <c r="W19" s="288"/>
    </row>
    <row r="20" spans="1:23" s="157" customFormat="1" ht="12.75" customHeight="1" x14ac:dyDescent="0.25">
      <c r="A20" s="101" t="s">
        <v>230</v>
      </c>
      <c r="B20" s="692"/>
      <c r="C20" s="692"/>
      <c r="D20" s="373" t="s">
        <v>995</v>
      </c>
      <c r="E20" s="294">
        <f t="shared" si="0"/>
        <v>0</v>
      </c>
      <c r="F20" s="294">
        <f t="shared" si="1"/>
        <v>0</v>
      </c>
      <c r="G20" s="702"/>
      <c r="H20" s="692"/>
      <c r="I20" s="692"/>
      <c r="J20" s="657"/>
      <c r="K20" s="391">
        <f t="shared" si="2"/>
        <v>1</v>
      </c>
      <c r="L20" s="392"/>
      <c r="M20" s="392"/>
      <c r="N20" s="392"/>
      <c r="O20" s="392"/>
      <c r="P20" s="236">
        <f t="shared" si="3"/>
        <v>8</v>
      </c>
      <c r="Q20" s="96"/>
      <c r="R20" s="96"/>
      <c r="S20" s="96"/>
      <c r="T20" s="96"/>
      <c r="U20" s="288"/>
      <c r="V20" s="288"/>
      <c r="W20" s="288"/>
    </row>
    <row r="21" spans="1:23" s="157" customFormat="1" ht="12.75" customHeight="1" x14ac:dyDescent="0.25">
      <c r="A21" s="101" t="s">
        <v>230</v>
      </c>
      <c r="B21" s="692"/>
      <c r="C21" s="692"/>
      <c r="D21" s="373" t="s">
        <v>995</v>
      </c>
      <c r="E21" s="294">
        <f t="shared" si="0"/>
        <v>0</v>
      </c>
      <c r="F21" s="294">
        <f t="shared" si="1"/>
        <v>0</v>
      </c>
      <c r="G21" s="702"/>
      <c r="H21" s="692"/>
      <c r="I21" s="692"/>
      <c r="J21" s="657"/>
      <c r="K21" s="391">
        <f t="shared" si="2"/>
        <v>1</v>
      </c>
      <c r="L21" s="392"/>
      <c r="M21" s="392"/>
      <c r="N21" s="392"/>
      <c r="O21" s="392"/>
      <c r="P21" s="236">
        <f t="shared" si="3"/>
        <v>9</v>
      </c>
      <c r="Q21" s="96"/>
      <c r="R21" s="96"/>
      <c r="S21" s="96"/>
      <c r="T21" s="96"/>
      <c r="U21" s="288"/>
      <c r="V21" s="288"/>
      <c r="W21" s="288"/>
    </row>
    <row r="22" spans="1:23" s="157" customFormat="1" ht="12.75" customHeight="1" x14ac:dyDescent="0.25">
      <c r="A22" s="101" t="s">
        <v>230</v>
      </c>
      <c r="B22" s="692"/>
      <c r="C22" s="692"/>
      <c r="D22" s="373" t="s">
        <v>995</v>
      </c>
      <c r="E22" s="294">
        <f t="shared" si="0"/>
        <v>0</v>
      </c>
      <c r="F22" s="294">
        <f t="shared" si="1"/>
        <v>0</v>
      </c>
      <c r="G22" s="702"/>
      <c r="H22" s="692"/>
      <c r="I22" s="692"/>
      <c r="J22" s="657"/>
      <c r="K22" s="391">
        <f t="shared" si="2"/>
        <v>1</v>
      </c>
      <c r="L22" s="392"/>
      <c r="M22" s="392"/>
      <c r="N22" s="392"/>
      <c r="O22" s="392"/>
      <c r="P22" s="236">
        <f t="shared" si="3"/>
        <v>10</v>
      </c>
      <c r="Q22" s="96"/>
      <c r="R22" s="96"/>
      <c r="S22" s="96"/>
      <c r="T22" s="96"/>
      <c r="U22" s="288"/>
      <c r="V22" s="288"/>
      <c r="W22" s="288"/>
    </row>
    <row r="23" spans="1:23" s="157" customFormat="1" ht="12.75" customHeight="1" x14ac:dyDescent="0.25">
      <c r="A23" s="101" t="s">
        <v>230</v>
      </c>
      <c r="B23" s="692"/>
      <c r="C23" s="692"/>
      <c r="D23" s="373" t="s">
        <v>995</v>
      </c>
      <c r="E23" s="294">
        <f t="shared" si="0"/>
        <v>0</v>
      </c>
      <c r="F23" s="294">
        <f t="shared" si="1"/>
        <v>0</v>
      </c>
      <c r="G23" s="702"/>
      <c r="H23" s="692"/>
      <c r="I23" s="692"/>
      <c r="J23" s="657"/>
      <c r="K23" s="391">
        <f t="shared" si="2"/>
        <v>1</v>
      </c>
      <c r="L23" s="392"/>
      <c r="M23" s="392"/>
      <c r="N23" s="392"/>
      <c r="O23" s="392"/>
      <c r="P23" s="236">
        <f t="shared" si="3"/>
        <v>11</v>
      </c>
      <c r="Q23" s="96"/>
      <c r="R23" s="96"/>
      <c r="S23" s="96"/>
      <c r="T23" s="96"/>
      <c r="U23" s="288"/>
      <c r="V23" s="288"/>
      <c r="W23" s="288"/>
    </row>
    <row r="24" spans="1:23" s="157" customFormat="1" ht="12.75" customHeight="1" x14ac:dyDescent="0.25">
      <c r="A24" s="101" t="s">
        <v>230</v>
      </c>
      <c r="B24" s="692"/>
      <c r="C24" s="692"/>
      <c r="D24" s="373" t="s">
        <v>995</v>
      </c>
      <c r="E24" s="294">
        <f t="shared" si="0"/>
        <v>0</v>
      </c>
      <c r="F24" s="294">
        <f t="shared" si="1"/>
        <v>0</v>
      </c>
      <c r="G24" s="702"/>
      <c r="H24" s="692"/>
      <c r="I24" s="692"/>
      <c r="J24" s="657"/>
      <c r="K24" s="391">
        <f t="shared" si="2"/>
        <v>1</v>
      </c>
      <c r="L24" s="392"/>
      <c r="M24" s="392"/>
      <c r="N24" s="392"/>
      <c r="O24" s="392"/>
      <c r="P24" s="236">
        <f t="shared" si="3"/>
        <v>12</v>
      </c>
      <c r="Q24" s="96"/>
      <c r="R24" s="96"/>
      <c r="S24" s="96"/>
      <c r="T24" s="96"/>
      <c r="U24" s="288"/>
      <c r="V24" s="288"/>
      <c r="W24" s="288"/>
    </row>
    <row r="25" spans="1:23" s="157" customFormat="1" ht="12.75" customHeight="1" x14ac:dyDescent="0.25">
      <c r="A25" s="101" t="s">
        <v>230</v>
      </c>
      <c r="B25" s="692"/>
      <c r="C25" s="692"/>
      <c r="D25" s="373" t="s">
        <v>995</v>
      </c>
      <c r="E25" s="294">
        <f t="shared" si="0"/>
        <v>0</v>
      </c>
      <c r="F25" s="294">
        <f t="shared" si="1"/>
        <v>0</v>
      </c>
      <c r="G25" s="702"/>
      <c r="H25" s="692"/>
      <c r="I25" s="692"/>
      <c r="J25" s="657"/>
      <c r="K25" s="391">
        <f t="shared" si="2"/>
        <v>1</v>
      </c>
      <c r="L25" s="392"/>
      <c r="M25" s="392"/>
      <c r="N25" s="392"/>
      <c r="O25" s="392"/>
      <c r="P25" s="236">
        <f t="shared" si="3"/>
        <v>13</v>
      </c>
      <c r="Q25" s="96"/>
      <c r="R25" s="96"/>
      <c r="S25" s="96"/>
      <c r="T25" s="96"/>
      <c r="U25" s="288"/>
      <c r="V25" s="288"/>
      <c r="W25" s="288"/>
    </row>
    <row r="26" spans="1:23" s="157" customFormat="1" ht="12.75" customHeight="1" x14ac:dyDescent="0.25">
      <c r="A26" s="101" t="s">
        <v>230</v>
      </c>
      <c r="B26" s="692"/>
      <c r="C26" s="692"/>
      <c r="D26" s="373" t="s">
        <v>995</v>
      </c>
      <c r="E26" s="294">
        <f t="shared" si="0"/>
        <v>0</v>
      </c>
      <c r="F26" s="294">
        <f t="shared" si="1"/>
        <v>0</v>
      </c>
      <c r="G26" s="702"/>
      <c r="H26" s="692"/>
      <c r="I26" s="692"/>
      <c r="J26" s="657"/>
      <c r="K26" s="391">
        <f t="shared" si="2"/>
        <v>1</v>
      </c>
      <c r="L26" s="392"/>
      <c r="M26" s="392"/>
      <c r="N26" s="392"/>
      <c r="O26" s="392"/>
      <c r="P26" s="236">
        <f t="shared" si="3"/>
        <v>14</v>
      </c>
      <c r="Q26" s="96"/>
      <c r="R26" s="96"/>
      <c r="S26" s="96"/>
      <c r="T26" s="96"/>
      <c r="U26" s="288"/>
      <c r="V26" s="288"/>
      <c r="W26" s="288"/>
    </row>
    <row r="27" spans="1:23" s="157" customFormat="1" ht="12.75" customHeight="1" x14ac:dyDescent="0.25">
      <c r="A27" s="101" t="s">
        <v>230</v>
      </c>
      <c r="B27" s="692"/>
      <c r="C27" s="692"/>
      <c r="D27" s="373" t="s">
        <v>995</v>
      </c>
      <c r="E27" s="294">
        <f t="shared" si="0"/>
        <v>0</v>
      </c>
      <c r="F27" s="294">
        <f t="shared" si="1"/>
        <v>0</v>
      </c>
      <c r="G27" s="702"/>
      <c r="H27" s="692"/>
      <c r="I27" s="692"/>
      <c r="J27" s="657"/>
      <c r="K27" s="391">
        <f t="shared" si="2"/>
        <v>1</v>
      </c>
      <c r="L27" s="392"/>
      <c r="M27" s="392"/>
      <c r="N27" s="392"/>
      <c r="O27" s="392"/>
      <c r="P27" s="236">
        <f t="shared" si="3"/>
        <v>15</v>
      </c>
      <c r="Q27" s="96"/>
      <c r="R27" s="96"/>
      <c r="S27" s="96"/>
      <c r="T27" s="96"/>
      <c r="U27" s="288"/>
      <c r="V27" s="288"/>
      <c r="W27" s="288"/>
    </row>
    <row r="28" spans="1:23" s="157" customFormat="1" ht="12.75" customHeight="1" x14ac:dyDescent="0.25">
      <c r="A28" s="101" t="s">
        <v>230</v>
      </c>
      <c r="B28" s="692"/>
      <c r="C28" s="692"/>
      <c r="D28" s="373" t="s">
        <v>995</v>
      </c>
      <c r="E28" s="294">
        <f t="shared" si="0"/>
        <v>0</v>
      </c>
      <c r="F28" s="294">
        <f t="shared" si="1"/>
        <v>0</v>
      </c>
      <c r="G28" s="702"/>
      <c r="H28" s="692"/>
      <c r="I28" s="692"/>
      <c r="J28" s="657"/>
      <c r="K28" s="391">
        <f t="shared" si="2"/>
        <v>1</v>
      </c>
      <c r="L28" s="392"/>
      <c r="M28" s="392"/>
      <c r="N28" s="392"/>
      <c r="O28" s="392"/>
      <c r="P28" s="236">
        <f t="shared" si="3"/>
        <v>16</v>
      </c>
      <c r="Q28" s="96"/>
      <c r="R28" s="96"/>
      <c r="S28" s="96"/>
      <c r="T28" s="96"/>
      <c r="U28" s="288"/>
      <c r="V28" s="288"/>
      <c r="W28" s="288"/>
    </row>
    <row r="29" spans="1:23" s="157" customFormat="1" ht="12.75" customHeight="1" x14ac:dyDescent="0.25">
      <c r="A29" s="101" t="s">
        <v>230</v>
      </c>
      <c r="B29" s="692"/>
      <c r="C29" s="692"/>
      <c r="D29" s="373" t="s">
        <v>995</v>
      </c>
      <c r="E29" s="294">
        <f t="shared" si="0"/>
        <v>0</v>
      </c>
      <c r="F29" s="294">
        <f t="shared" si="1"/>
        <v>0</v>
      </c>
      <c r="G29" s="702"/>
      <c r="H29" s="692"/>
      <c r="I29" s="692"/>
      <c r="J29" s="657"/>
      <c r="K29" s="391">
        <f t="shared" si="2"/>
        <v>1</v>
      </c>
      <c r="L29" s="392"/>
      <c r="M29" s="392"/>
      <c r="N29" s="392"/>
      <c r="O29" s="392"/>
      <c r="P29" s="236">
        <f t="shared" si="3"/>
        <v>17</v>
      </c>
      <c r="Q29" s="96"/>
      <c r="R29" s="96"/>
      <c r="S29" s="96"/>
      <c r="T29" s="96"/>
      <c r="U29" s="288"/>
      <c r="V29" s="288"/>
      <c r="W29" s="288"/>
    </row>
    <row r="30" spans="1:23" s="157" customFormat="1" ht="12.75" customHeight="1" x14ac:dyDescent="0.25">
      <c r="A30" s="101" t="s">
        <v>230</v>
      </c>
      <c r="B30" s="692"/>
      <c r="C30" s="692"/>
      <c r="D30" s="373" t="s">
        <v>995</v>
      </c>
      <c r="E30" s="294">
        <f t="shared" si="0"/>
        <v>0</v>
      </c>
      <c r="F30" s="294">
        <f t="shared" si="1"/>
        <v>0</v>
      </c>
      <c r="G30" s="702"/>
      <c r="H30" s="692"/>
      <c r="I30" s="692"/>
      <c r="J30" s="657"/>
      <c r="K30" s="391">
        <f t="shared" si="2"/>
        <v>1</v>
      </c>
      <c r="L30" s="392"/>
      <c r="M30" s="392"/>
      <c r="N30" s="392"/>
      <c r="O30" s="392"/>
      <c r="P30" s="236">
        <f t="shared" si="3"/>
        <v>18</v>
      </c>
      <c r="Q30" s="96"/>
      <c r="R30" s="96"/>
      <c r="S30" s="96"/>
      <c r="T30" s="96"/>
      <c r="U30" s="288"/>
      <c r="V30" s="288"/>
      <c r="W30" s="288"/>
    </row>
    <row r="31" spans="1:23" s="157" customFormat="1" ht="12.75" customHeight="1" x14ac:dyDescent="0.25">
      <c r="A31" s="101" t="s">
        <v>230</v>
      </c>
      <c r="B31" s="692"/>
      <c r="C31" s="692"/>
      <c r="D31" s="373" t="s">
        <v>995</v>
      </c>
      <c r="E31" s="294">
        <f t="shared" si="0"/>
        <v>0</v>
      </c>
      <c r="F31" s="294">
        <f t="shared" si="1"/>
        <v>0</v>
      </c>
      <c r="G31" s="702"/>
      <c r="H31" s="692"/>
      <c r="I31" s="692"/>
      <c r="J31" s="657"/>
      <c r="K31" s="391">
        <f t="shared" si="2"/>
        <v>1</v>
      </c>
      <c r="L31" s="392"/>
      <c r="M31" s="392"/>
      <c r="N31" s="392"/>
      <c r="O31" s="392"/>
      <c r="P31" s="236">
        <f t="shared" si="3"/>
        <v>19</v>
      </c>
      <c r="Q31" s="96"/>
      <c r="R31" s="96"/>
      <c r="S31" s="96"/>
      <c r="T31" s="96"/>
      <c r="U31" s="288"/>
      <c r="V31" s="288"/>
      <c r="W31" s="288"/>
    </row>
    <row r="32" spans="1:23" s="157" customFormat="1" ht="12.75" customHeight="1" x14ac:dyDescent="0.25">
      <c r="B32" s="179"/>
      <c r="C32" s="179"/>
      <c r="D32" s="374" t="s">
        <v>29</v>
      </c>
      <c r="E32" s="296">
        <f>SUM(E13:E31)</f>
        <v>0</v>
      </c>
      <c r="F32" s="296">
        <f>SUM(F13:F31)</f>
        <v>0</v>
      </c>
      <c r="G32" s="83"/>
      <c r="H32" s="211">
        <f>SUM(H13:H31)</f>
        <v>0</v>
      </c>
      <c r="I32" s="163"/>
      <c r="J32" s="211">
        <f>SUM(J13:J31)</f>
        <v>0</v>
      </c>
      <c r="K32" s="393"/>
      <c r="L32" s="393"/>
      <c r="M32" s="393"/>
      <c r="N32" s="393"/>
      <c r="O32" s="393"/>
      <c r="P32" s="236">
        <f t="shared" si="3"/>
        <v>20</v>
      </c>
      <c r="Q32" s="96"/>
      <c r="R32" s="96"/>
      <c r="S32" s="96"/>
      <c r="T32" s="96"/>
      <c r="U32" s="288"/>
      <c r="V32" s="288"/>
      <c r="W32" s="288"/>
    </row>
    <row r="33" spans="1:23" s="157" customFormat="1" ht="12.75" customHeight="1" x14ac:dyDescent="0.25">
      <c r="A33" s="179"/>
      <c r="B33" s="179"/>
      <c r="C33" s="179"/>
      <c r="D33" s="96"/>
      <c r="E33" s="179"/>
      <c r="F33" s="179"/>
      <c r="G33" s="179"/>
      <c r="H33" s="163"/>
      <c r="I33" s="163"/>
      <c r="J33" s="163"/>
      <c r="K33" s="163"/>
      <c r="L33" s="163"/>
      <c r="M33" s="163"/>
      <c r="N33" s="163"/>
      <c r="O33" s="163"/>
      <c r="P33" s="163"/>
      <c r="Q33" s="96"/>
      <c r="R33" s="96"/>
      <c r="S33" s="96"/>
      <c r="T33" s="96"/>
      <c r="U33" s="288"/>
      <c r="V33" s="288"/>
      <c r="W33" s="288"/>
    </row>
    <row r="34" spans="1:23" s="157" customFormat="1" ht="12.75" customHeight="1" thickBot="1" x14ac:dyDescent="0.3">
      <c r="A34" s="179"/>
      <c r="B34" s="179"/>
      <c r="C34" s="179"/>
      <c r="D34" s="96"/>
      <c r="E34" s="179"/>
      <c r="F34" s="179"/>
      <c r="G34" s="179"/>
      <c r="H34" s="163"/>
      <c r="I34" s="163"/>
      <c r="J34" s="163"/>
      <c r="K34" s="163"/>
      <c r="L34" s="163"/>
      <c r="M34" s="163"/>
      <c r="N34" s="163"/>
      <c r="O34" s="163"/>
      <c r="P34" s="163"/>
      <c r="Q34" s="96"/>
      <c r="R34" s="96"/>
      <c r="S34" s="96"/>
      <c r="T34" s="96"/>
      <c r="U34" s="288"/>
      <c r="V34" s="288"/>
      <c r="W34" s="288"/>
    </row>
    <row r="35" spans="1:23" s="157" customFormat="1" ht="18.75" customHeight="1" thickBot="1" x14ac:dyDescent="0.3">
      <c r="A35" s="50" t="s">
        <v>553</v>
      </c>
      <c r="B35" s="179"/>
      <c r="C35" s="179"/>
      <c r="D35" s="96"/>
      <c r="E35" s="934" t="s">
        <v>122</v>
      </c>
      <c r="F35" s="935"/>
      <c r="G35" s="919" t="s">
        <v>12</v>
      </c>
      <c r="H35" s="919"/>
      <c r="I35" s="919"/>
      <c r="J35" s="919"/>
      <c r="K35" s="919"/>
      <c r="L35" s="919"/>
      <c r="M35" s="919"/>
      <c r="N35" s="919"/>
      <c r="O35" s="920"/>
      <c r="P35" s="293"/>
      <c r="Q35" s="96"/>
      <c r="R35" s="96"/>
      <c r="S35" s="96"/>
      <c r="T35" s="96"/>
      <c r="U35" s="288"/>
      <c r="V35" s="288"/>
      <c r="W35" s="288"/>
    </row>
    <row r="36" spans="1:23" ht="13.5" thickBot="1" x14ac:dyDescent="0.25">
      <c r="A36" s="145" t="s">
        <v>845</v>
      </c>
      <c r="B36" s="145" t="s">
        <v>846</v>
      </c>
      <c r="C36" s="145" t="s">
        <v>847</v>
      </c>
      <c r="D36" s="372" t="s">
        <v>848</v>
      </c>
      <c r="E36" s="936"/>
      <c r="F36" s="937"/>
      <c r="G36" s="238" t="s">
        <v>849</v>
      </c>
      <c r="H36" s="238" t="s">
        <v>844</v>
      </c>
      <c r="I36" s="238" t="s">
        <v>843</v>
      </c>
      <c r="J36" s="238" t="s">
        <v>850</v>
      </c>
      <c r="K36" s="291" t="s">
        <v>851</v>
      </c>
      <c r="L36" s="291" t="s">
        <v>123</v>
      </c>
      <c r="M36" s="292" t="s">
        <v>124</v>
      </c>
      <c r="N36" s="291" t="s">
        <v>125</v>
      </c>
      <c r="O36" s="291" t="s">
        <v>126</v>
      </c>
      <c r="P36" s="138"/>
      <c r="Q36" s="96"/>
      <c r="R36" s="96"/>
      <c r="S36" s="96"/>
      <c r="T36" s="96"/>
    </row>
    <row r="37" spans="1:23" ht="114" customHeight="1" x14ac:dyDescent="0.2">
      <c r="A37" s="154" t="s">
        <v>454</v>
      </c>
      <c r="B37" s="155" t="s">
        <v>997</v>
      </c>
      <c r="C37" s="156" t="s">
        <v>998</v>
      </c>
      <c r="D37" s="237" t="s">
        <v>36</v>
      </c>
      <c r="E37" s="701" t="s">
        <v>127</v>
      </c>
      <c r="F37" s="701" t="s">
        <v>128</v>
      </c>
      <c r="G37" s="237" t="s">
        <v>548</v>
      </c>
      <c r="H37" s="156" t="s">
        <v>442</v>
      </c>
      <c r="I37" s="156" t="s">
        <v>313</v>
      </c>
      <c r="J37" s="160" t="s">
        <v>918</v>
      </c>
      <c r="K37" s="237" t="s">
        <v>1066</v>
      </c>
      <c r="L37" s="237" t="s">
        <v>129</v>
      </c>
      <c r="M37" s="237" t="s">
        <v>131</v>
      </c>
      <c r="N37" s="290" t="s">
        <v>132</v>
      </c>
      <c r="O37" s="237" t="s">
        <v>133</v>
      </c>
      <c r="P37" s="156" t="s">
        <v>31</v>
      </c>
      <c r="Q37" s="96"/>
      <c r="R37" s="96"/>
      <c r="S37" s="96"/>
      <c r="T37" s="96"/>
    </row>
    <row r="38" spans="1:23" s="157" customFormat="1" ht="12.75" customHeight="1" x14ac:dyDescent="0.25">
      <c r="A38" s="101" t="s">
        <v>230</v>
      </c>
      <c r="B38" s="692"/>
      <c r="C38" s="692"/>
      <c r="D38" s="373" t="s">
        <v>941</v>
      </c>
      <c r="E38" s="703">
        <f>H38*K38</f>
        <v>0</v>
      </c>
      <c r="F38" s="703">
        <f>J38*K38</f>
        <v>0</v>
      </c>
      <c r="G38" s="702"/>
      <c r="H38" s="640"/>
      <c r="I38" s="692"/>
      <c r="J38" s="656"/>
      <c r="K38" s="295">
        <f>IF(N38=0,0,((M38*5)/N38))</f>
        <v>0</v>
      </c>
      <c r="L38" s="707"/>
      <c r="M38" s="708"/>
      <c r="N38" s="708"/>
      <c r="O38" s="708"/>
      <c r="P38" s="236">
        <v>21</v>
      </c>
      <c r="Q38" s="96"/>
      <c r="R38" s="96"/>
      <c r="S38" s="96"/>
      <c r="T38" s="96"/>
      <c r="U38" s="288"/>
      <c r="V38" s="288"/>
      <c r="W38" s="288"/>
    </row>
    <row r="39" spans="1:23" s="157" customFormat="1" ht="12.75" customHeight="1" x14ac:dyDescent="0.25">
      <c r="A39" s="101" t="s">
        <v>230</v>
      </c>
      <c r="B39" s="692"/>
      <c r="C39" s="692"/>
      <c r="D39" s="373" t="s">
        <v>941</v>
      </c>
      <c r="E39" s="703">
        <f t="shared" ref="E39:E58" si="4">H39*K39</f>
        <v>0</v>
      </c>
      <c r="F39" s="703">
        <f t="shared" ref="F39:F58" si="5">J39*K39</f>
        <v>0</v>
      </c>
      <c r="G39" s="702"/>
      <c r="H39" s="640"/>
      <c r="I39" s="692"/>
      <c r="J39" s="656"/>
      <c r="K39" s="295">
        <f t="shared" ref="K39:K58" si="6">IF(N39=0,0,((M39*5)/N39))</f>
        <v>0</v>
      </c>
      <c r="L39" s="707"/>
      <c r="M39" s="708"/>
      <c r="N39" s="708"/>
      <c r="O39" s="708"/>
      <c r="P39" s="236">
        <f>1+P38</f>
        <v>22</v>
      </c>
      <c r="Q39" s="96"/>
      <c r="R39" s="96"/>
      <c r="S39" s="96"/>
      <c r="T39" s="96"/>
      <c r="U39" s="288"/>
      <c r="V39" s="288"/>
      <c r="W39" s="288"/>
    </row>
    <row r="40" spans="1:23" s="157" customFormat="1" ht="12.75" customHeight="1" x14ac:dyDescent="0.25">
      <c r="A40" s="101" t="s">
        <v>230</v>
      </c>
      <c r="B40" s="692"/>
      <c r="C40" s="692"/>
      <c r="D40" s="373" t="s">
        <v>941</v>
      </c>
      <c r="E40" s="703">
        <f t="shared" si="4"/>
        <v>0</v>
      </c>
      <c r="F40" s="703">
        <f t="shared" si="5"/>
        <v>0</v>
      </c>
      <c r="G40" s="702"/>
      <c r="H40" s="640"/>
      <c r="I40" s="692"/>
      <c r="J40" s="656"/>
      <c r="K40" s="295">
        <f t="shared" si="6"/>
        <v>0</v>
      </c>
      <c r="L40" s="707"/>
      <c r="M40" s="708"/>
      <c r="N40" s="708"/>
      <c r="O40" s="708"/>
      <c r="P40" s="236">
        <f t="shared" ref="P40:P58" si="7">1+P39</f>
        <v>23</v>
      </c>
      <c r="Q40" s="96"/>
      <c r="R40" s="96"/>
      <c r="S40" s="96"/>
      <c r="T40" s="96"/>
      <c r="U40" s="288"/>
      <c r="V40" s="288"/>
      <c r="W40" s="288"/>
    </row>
    <row r="41" spans="1:23" s="157" customFormat="1" ht="12.75" customHeight="1" x14ac:dyDescent="0.25">
      <c r="A41" s="101" t="s">
        <v>230</v>
      </c>
      <c r="B41" s="692"/>
      <c r="C41" s="692"/>
      <c r="D41" s="373" t="s">
        <v>941</v>
      </c>
      <c r="E41" s="703">
        <f t="shared" si="4"/>
        <v>0</v>
      </c>
      <c r="F41" s="703">
        <f t="shared" si="5"/>
        <v>0</v>
      </c>
      <c r="G41" s="702"/>
      <c r="H41" s="640"/>
      <c r="I41" s="692"/>
      <c r="J41" s="656"/>
      <c r="K41" s="295">
        <f t="shared" si="6"/>
        <v>0</v>
      </c>
      <c r="L41" s="707"/>
      <c r="M41" s="708"/>
      <c r="N41" s="708"/>
      <c r="O41" s="708"/>
      <c r="P41" s="236">
        <f t="shared" si="7"/>
        <v>24</v>
      </c>
      <c r="Q41" s="96"/>
      <c r="R41" s="96"/>
      <c r="S41" s="96"/>
      <c r="T41" s="96"/>
      <c r="U41" s="288"/>
      <c r="V41" s="288"/>
      <c r="W41" s="288"/>
    </row>
    <row r="42" spans="1:23" s="157" customFormat="1" ht="12.75" customHeight="1" x14ac:dyDescent="0.25">
      <c r="A42" s="101" t="s">
        <v>230</v>
      </c>
      <c r="B42" s="692"/>
      <c r="C42" s="692"/>
      <c r="D42" s="373" t="s">
        <v>941</v>
      </c>
      <c r="E42" s="703">
        <f t="shared" si="4"/>
        <v>0</v>
      </c>
      <c r="F42" s="703">
        <f t="shared" si="5"/>
        <v>0</v>
      </c>
      <c r="G42" s="702"/>
      <c r="H42" s="640"/>
      <c r="I42" s="692"/>
      <c r="J42" s="656"/>
      <c r="K42" s="295">
        <f t="shared" si="6"/>
        <v>0</v>
      </c>
      <c r="L42" s="707"/>
      <c r="M42" s="708"/>
      <c r="N42" s="708"/>
      <c r="O42" s="708"/>
      <c r="P42" s="236">
        <f t="shared" si="7"/>
        <v>25</v>
      </c>
      <c r="Q42" s="96"/>
      <c r="R42" s="96"/>
      <c r="S42" s="96"/>
      <c r="T42" s="96"/>
      <c r="U42" s="288"/>
      <c r="V42" s="288"/>
      <c r="W42" s="288"/>
    </row>
    <row r="43" spans="1:23" s="157" customFormat="1" ht="12.75" customHeight="1" x14ac:dyDescent="0.25">
      <c r="A43" s="101" t="s">
        <v>230</v>
      </c>
      <c r="B43" s="692"/>
      <c r="C43" s="692"/>
      <c r="D43" s="373" t="s">
        <v>941</v>
      </c>
      <c r="E43" s="703">
        <f t="shared" si="4"/>
        <v>0</v>
      </c>
      <c r="F43" s="703">
        <f t="shared" si="5"/>
        <v>0</v>
      </c>
      <c r="G43" s="702"/>
      <c r="H43" s="640"/>
      <c r="I43" s="692"/>
      <c r="J43" s="656"/>
      <c r="K43" s="295">
        <f t="shared" si="6"/>
        <v>0</v>
      </c>
      <c r="L43" s="707"/>
      <c r="M43" s="708"/>
      <c r="N43" s="708"/>
      <c r="O43" s="708"/>
      <c r="P43" s="236">
        <f t="shared" si="7"/>
        <v>26</v>
      </c>
      <c r="Q43" s="96"/>
      <c r="R43" s="96"/>
      <c r="S43" s="96"/>
      <c r="T43" s="96"/>
      <c r="U43" s="288"/>
      <c r="V43" s="288"/>
      <c r="W43" s="288"/>
    </row>
    <row r="44" spans="1:23" s="157" customFormat="1" ht="12.75" customHeight="1" x14ac:dyDescent="0.25">
      <c r="A44" s="101" t="s">
        <v>230</v>
      </c>
      <c r="B44" s="692"/>
      <c r="C44" s="692"/>
      <c r="D44" s="373" t="s">
        <v>941</v>
      </c>
      <c r="E44" s="703">
        <f t="shared" si="4"/>
        <v>0</v>
      </c>
      <c r="F44" s="703">
        <f t="shared" si="5"/>
        <v>0</v>
      </c>
      <c r="G44" s="702"/>
      <c r="H44" s="640"/>
      <c r="I44" s="692"/>
      <c r="J44" s="656"/>
      <c r="K44" s="295">
        <f t="shared" si="6"/>
        <v>0</v>
      </c>
      <c r="L44" s="707"/>
      <c r="M44" s="708"/>
      <c r="N44" s="708"/>
      <c r="O44" s="708"/>
      <c r="P44" s="236">
        <f t="shared" si="7"/>
        <v>27</v>
      </c>
      <c r="Q44" s="96"/>
      <c r="R44" s="96"/>
      <c r="S44" s="96"/>
      <c r="T44" s="96"/>
      <c r="U44" s="288"/>
      <c r="V44" s="288"/>
      <c r="W44" s="288"/>
    </row>
    <row r="45" spans="1:23" s="157" customFormat="1" ht="12.75" customHeight="1" x14ac:dyDescent="0.25">
      <c r="A45" s="101" t="s">
        <v>230</v>
      </c>
      <c r="B45" s="692"/>
      <c r="C45" s="692"/>
      <c r="D45" s="373" t="s">
        <v>941</v>
      </c>
      <c r="E45" s="703">
        <f t="shared" si="4"/>
        <v>0</v>
      </c>
      <c r="F45" s="703">
        <f t="shared" si="5"/>
        <v>0</v>
      </c>
      <c r="G45" s="702"/>
      <c r="H45" s="640"/>
      <c r="I45" s="692"/>
      <c r="J45" s="656"/>
      <c r="K45" s="295">
        <f t="shared" si="6"/>
        <v>0</v>
      </c>
      <c r="L45" s="707"/>
      <c r="M45" s="708"/>
      <c r="N45" s="708"/>
      <c r="O45" s="708"/>
      <c r="P45" s="236">
        <f t="shared" si="7"/>
        <v>28</v>
      </c>
      <c r="Q45" s="96"/>
      <c r="R45" s="96"/>
      <c r="S45" s="96"/>
      <c r="T45" s="96"/>
      <c r="U45" s="288"/>
      <c r="V45" s="288"/>
      <c r="W45" s="288"/>
    </row>
    <row r="46" spans="1:23" s="157" customFormat="1" ht="12.75" customHeight="1" x14ac:dyDescent="0.25">
      <c r="A46" s="101" t="s">
        <v>230</v>
      </c>
      <c r="B46" s="692"/>
      <c r="C46" s="692"/>
      <c r="D46" s="373" t="s">
        <v>941</v>
      </c>
      <c r="E46" s="703">
        <f t="shared" si="4"/>
        <v>0</v>
      </c>
      <c r="F46" s="703">
        <f t="shared" si="5"/>
        <v>0</v>
      </c>
      <c r="G46" s="702"/>
      <c r="H46" s="640"/>
      <c r="I46" s="692"/>
      <c r="J46" s="656"/>
      <c r="K46" s="295">
        <f t="shared" si="6"/>
        <v>0</v>
      </c>
      <c r="L46" s="707"/>
      <c r="M46" s="708"/>
      <c r="N46" s="708"/>
      <c r="O46" s="708"/>
      <c r="P46" s="236">
        <f t="shared" si="7"/>
        <v>29</v>
      </c>
      <c r="Q46" s="96"/>
      <c r="R46" s="96"/>
      <c r="S46" s="96"/>
      <c r="T46" s="96"/>
      <c r="U46" s="288"/>
      <c r="V46" s="288"/>
      <c r="W46" s="288"/>
    </row>
    <row r="47" spans="1:23" s="157" customFormat="1" ht="12.75" customHeight="1" x14ac:dyDescent="0.25">
      <c r="A47" s="101" t="s">
        <v>230</v>
      </c>
      <c r="B47" s="692"/>
      <c r="C47" s="692"/>
      <c r="D47" s="373" t="s">
        <v>941</v>
      </c>
      <c r="E47" s="703">
        <f t="shared" si="4"/>
        <v>0</v>
      </c>
      <c r="F47" s="703">
        <f t="shared" si="5"/>
        <v>0</v>
      </c>
      <c r="G47" s="702"/>
      <c r="H47" s="640"/>
      <c r="I47" s="692"/>
      <c r="J47" s="656"/>
      <c r="K47" s="295">
        <f t="shared" si="6"/>
        <v>0</v>
      </c>
      <c r="L47" s="707"/>
      <c r="M47" s="708"/>
      <c r="N47" s="708"/>
      <c r="O47" s="708"/>
      <c r="P47" s="236">
        <f t="shared" si="7"/>
        <v>30</v>
      </c>
      <c r="Q47" s="96"/>
      <c r="R47" s="96"/>
      <c r="S47" s="96"/>
      <c r="T47" s="96"/>
      <c r="U47" s="288"/>
      <c r="V47" s="288"/>
      <c r="W47" s="288"/>
    </row>
    <row r="48" spans="1:23" s="157" customFormat="1" ht="12.75" customHeight="1" x14ac:dyDescent="0.25">
      <c r="A48" s="101" t="s">
        <v>230</v>
      </c>
      <c r="B48" s="692"/>
      <c r="C48" s="692"/>
      <c r="D48" s="373" t="s">
        <v>941</v>
      </c>
      <c r="E48" s="703">
        <f t="shared" si="4"/>
        <v>0</v>
      </c>
      <c r="F48" s="703">
        <f t="shared" si="5"/>
        <v>0</v>
      </c>
      <c r="G48" s="702"/>
      <c r="H48" s="640"/>
      <c r="I48" s="692"/>
      <c r="J48" s="656"/>
      <c r="K48" s="295">
        <f t="shared" si="6"/>
        <v>0</v>
      </c>
      <c r="L48" s="707"/>
      <c r="M48" s="708"/>
      <c r="N48" s="708"/>
      <c r="O48" s="708"/>
      <c r="P48" s="236">
        <f t="shared" si="7"/>
        <v>31</v>
      </c>
      <c r="Q48" s="96"/>
      <c r="R48" s="96"/>
      <c r="S48" s="96"/>
      <c r="T48" s="96"/>
      <c r="U48" s="288"/>
      <c r="V48" s="288"/>
      <c r="W48" s="288"/>
    </row>
    <row r="49" spans="1:23" s="157" customFormat="1" ht="12.75" customHeight="1" x14ac:dyDescent="0.25">
      <c r="A49" s="101" t="s">
        <v>230</v>
      </c>
      <c r="B49" s="692"/>
      <c r="C49" s="692"/>
      <c r="D49" s="373" t="s">
        <v>941</v>
      </c>
      <c r="E49" s="703">
        <f t="shared" si="4"/>
        <v>0</v>
      </c>
      <c r="F49" s="703">
        <f t="shared" si="5"/>
        <v>0</v>
      </c>
      <c r="G49" s="702"/>
      <c r="H49" s="640"/>
      <c r="I49" s="692"/>
      <c r="J49" s="656"/>
      <c r="K49" s="295">
        <f t="shared" si="6"/>
        <v>0</v>
      </c>
      <c r="L49" s="707"/>
      <c r="M49" s="708"/>
      <c r="N49" s="708"/>
      <c r="O49" s="708"/>
      <c r="P49" s="236">
        <f t="shared" si="7"/>
        <v>32</v>
      </c>
      <c r="Q49" s="96"/>
      <c r="R49" s="96"/>
      <c r="S49" s="96"/>
      <c r="T49" s="96"/>
      <c r="U49" s="288"/>
      <c r="V49" s="288"/>
      <c r="W49" s="288"/>
    </row>
    <row r="50" spans="1:23" s="157" customFormat="1" ht="12.75" customHeight="1" x14ac:dyDescent="0.25">
      <c r="A50" s="101" t="s">
        <v>230</v>
      </c>
      <c r="B50" s="692"/>
      <c r="C50" s="692"/>
      <c r="D50" s="373" t="s">
        <v>941</v>
      </c>
      <c r="E50" s="703">
        <f t="shared" si="4"/>
        <v>0</v>
      </c>
      <c r="F50" s="703">
        <f t="shared" si="5"/>
        <v>0</v>
      </c>
      <c r="G50" s="702"/>
      <c r="H50" s="640"/>
      <c r="I50" s="692"/>
      <c r="J50" s="656"/>
      <c r="K50" s="295">
        <f t="shared" si="6"/>
        <v>0</v>
      </c>
      <c r="L50" s="707"/>
      <c r="M50" s="708"/>
      <c r="N50" s="708"/>
      <c r="O50" s="708"/>
      <c r="P50" s="236">
        <f t="shared" si="7"/>
        <v>33</v>
      </c>
      <c r="Q50" s="96"/>
      <c r="R50" s="96"/>
      <c r="S50" s="96"/>
      <c r="T50" s="96"/>
      <c r="U50" s="288"/>
      <c r="V50" s="288"/>
      <c r="W50" s="288"/>
    </row>
    <row r="51" spans="1:23" s="157" customFormat="1" ht="12.75" customHeight="1" x14ac:dyDescent="0.25">
      <c r="A51" s="101" t="s">
        <v>230</v>
      </c>
      <c r="B51" s="692"/>
      <c r="C51" s="692"/>
      <c r="D51" s="373" t="s">
        <v>941</v>
      </c>
      <c r="E51" s="703">
        <f t="shared" si="4"/>
        <v>0</v>
      </c>
      <c r="F51" s="703">
        <f t="shared" si="5"/>
        <v>0</v>
      </c>
      <c r="G51" s="702"/>
      <c r="H51" s="640"/>
      <c r="I51" s="692"/>
      <c r="J51" s="656"/>
      <c r="K51" s="295">
        <f t="shared" si="6"/>
        <v>0</v>
      </c>
      <c r="L51" s="707"/>
      <c r="M51" s="708"/>
      <c r="N51" s="708"/>
      <c r="O51" s="708"/>
      <c r="P51" s="236">
        <f t="shared" si="7"/>
        <v>34</v>
      </c>
      <c r="Q51" s="96"/>
      <c r="R51" s="96"/>
      <c r="S51" s="96"/>
      <c r="T51" s="96"/>
      <c r="U51" s="288"/>
      <c r="V51" s="288"/>
      <c r="W51" s="288"/>
    </row>
    <row r="52" spans="1:23" s="157" customFormat="1" ht="12.75" customHeight="1" x14ac:dyDescent="0.25">
      <c r="A52" s="101" t="s">
        <v>230</v>
      </c>
      <c r="B52" s="692"/>
      <c r="C52" s="692"/>
      <c r="D52" s="373" t="s">
        <v>941</v>
      </c>
      <c r="E52" s="703">
        <f t="shared" si="4"/>
        <v>0</v>
      </c>
      <c r="F52" s="703">
        <f t="shared" si="5"/>
        <v>0</v>
      </c>
      <c r="G52" s="702"/>
      <c r="H52" s="640"/>
      <c r="I52" s="692"/>
      <c r="J52" s="656"/>
      <c r="K52" s="295">
        <f t="shared" si="6"/>
        <v>0</v>
      </c>
      <c r="L52" s="707"/>
      <c r="M52" s="708"/>
      <c r="N52" s="708"/>
      <c r="O52" s="708"/>
      <c r="P52" s="236">
        <f t="shared" si="7"/>
        <v>35</v>
      </c>
      <c r="Q52" s="96"/>
      <c r="R52" s="96"/>
      <c r="S52" s="96"/>
      <c r="T52" s="96"/>
      <c r="U52" s="288"/>
      <c r="V52" s="288"/>
      <c r="W52" s="288"/>
    </row>
    <row r="53" spans="1:23" s="157" customFormat="1" ht="12.75" customHeight="1" x14ac:dyDescent="0.25">
      <c r="A53" s="101" t="s">
        <v>230</v>
      </c>
      <c r="B53" s="692"/>
      <c r="C53" s="692"/>
      <c r="D53" s="373" t="s">
        <v>941</v>
      </c>
      <c r="E53" s="703">
        <f t="shared" si="4"/>
        <v>0</v>
      </c>
      <c r="F53" s="703">
        <f t="shared" si="5"/>
        <v>0</v>
      </c>
      <c r="G53" s="702"/>
      <c r="H53" s="640"/>
      <c r="I53" s="692"/>
      <c r="J53" s="656"/>
      <c r="K53" s="295">
        <f t="shared" si="6"/>
        <v>0</v>
      </c>
      <c r="L53" s="707"/>
      <c r="M53" s="708"/>
      <c r="N53" s="708"/>
      <c r="O53" s="708"/>
      <c r="P53" s="236">
        <f t="shared" si="7"/>
        <v>36</v>
      </c>
      <c r="Q53" s="96"/>
      <c r="R53" s="96"/>
      <c r="S53" s="96"/>
      <c r="T53" s="96"/>
      <c r="U53" s="288"/>
      <c r="V53" s="288"/>
      <c r="W53" s="288"/>
    </row>
    <row r="54" spans="1:23" s="157" customFormat="1" ht="12.75" customHeight="1" x14ac:dyDescent="0.25">
      <c r="A54" s="101" t="s">
        <v>230</v>
      </c>
      <c r="B54" s="692"/>
      <c r="C54" s="692"/>
      <c r="D54" s="373" t="s">
        <v>941</v>
      </c>
      <c r="E54" s="703">
        <f t="shared" si="4"/>
        <v>0</v>
      </c>
      <c r="F54" s="703">
        <f t="shared" si="5"/>
        <v>0</v>
      </c>
      <c r="G54" s="702"/>
      <c r="H54" s="640"/>
      <c r="I54" s="692"/>
      <c r="J54" s="656"/>
      <c r="K54" s="295">
        <f t="shared" si="6"/>
        <v>0</v>
      </c>
      <c r="L54" s="707"/>
      <c r="M54" s="708"/>
      <c r="N54" s="708"/>
      <c r="O54" s="708"/>
      <c r="P54" s="236">
        <f t="shared" si="7"/>
        <v>37</v>
      </c>
      <c r="Q54" s="96"/>
      <c r="R54" s="96"/>
      <c r="S54" s="96"/>
      <c r="T54" s="96"/>
      <c r="U54" s="288"/>
      <c r="V54" s="288"/>
      <c r="W54" s="288"/>
    </row>
    <row r="55" spans="1:23" s="157" customFormat="1" ht="12.75" customHeight="1" x14ac:dyDescent="0.25">
      <c r="A55" s="101" t="s">
        <v>230</v>
      </c>
      <c r="B55" s="692"/>
      <c r="C55" s="692"/>
      <c r="D55" s="373" t="s">
        <v>941</v>
      </c>
      <c r="E55" s="703">
        <f t="shared" si="4"/>
        <v>0</v>
      </c>
      <c r="F55" s="703">
        <f t="shared" si="5"/>
        <v>0</v>
      </c>
      <c r="G55" s="702"/>
      <c r="H55" s="640"/>
      <c r="I55" s="692"/>
      <c r="J55" s="656"/>
      <c r="K55" s="295">
        <f t="shared" si="6"/>
        <v>0</v>
      </c>
      <c r="L55" s="707"/>
      <c r="M55" s="708"/>
      <c r="N55" s="708"/>
      <c r="O55" s="708"/>
      <c r="P55" s="236">
        <f t="shared" si="7"/>
        <v>38</v>
      </c>
      <c r="Q55" s="96"/>
      <c r="R55" s="96"/>
      <c r="S55" s="96"/>
      <c r="T55" s="96"/>
      <c r="U55" s="288"/>
      <c r="V55" s="288"/>
      <c r="W55" s="288"/>
    </row>
    <row r="56" spans="1:23" s="157" customFormat="1" ht="12.75" customHeight="1" x14ac:dyDescent="0.25">
      <c r="A56" s="101" t="s">
        <v>230</v>
      </c>
      <c r="B56" s="692"/>
      <c r="C56" s="692"/>
      <c r="D56" s="373" t="s">
        <v>941</v>
      </c>
      <c r="E56" s="703">
        <f t="shared" si="4"/>
        <v>0</v>
      </c>
      <c r="F56" s="703">
        <f t="shared" si="5"/>
        <v>0</v>
      </c>
      <c r="G56" s="702"/>
      <c r="H56" s="640"/>
      <c r="I56" s="692"/>
      <c r="J56" s="656"/>
      <c r="K56" s="295">
        <f t="shared" si="6"/>
        <v>0</v>
      </c>
      <c r="L56" s="707"/>
      <c r="M56" s="708"/>
      <c r="N56" s="708"/>
      <c r="O56" s="708"/>
      <c r="P56" s="236">
        <f t="shared" si="7"/>
        <v>39</v>
      </c>
      <c r="Q56" s="96"/>
      <c r="R56" s="96"/>
      <c r="S56" s="96"/>
      <c r="T56" s="96"/>
      <c r="U56" s="288"/>
      <c r="V56" s="288"/>
      <c r="W56" s="288"/>
    </row>
    <row r="57" spans="1:23" s="157" customFormat="1" ht="12.75" customHeight="1" x14ac:dyDescent="0.25">
      <c r="A57" s="101" t="s">
        <v>230</v>
      </c>
      <c r="B57" s="692"/>
      <c r="C57" s="692"/>
      <c r="D57" s="373" t="s">
        <v>941</v>
      </c>
      <c r="E57" s="703">
        <f t="shared" si="4"/>
        <v>0</v>
      </c>
      <c r="F57" s="703">
        <f t="shared" si="5"/>
        <v>0</v>
      </c>
      <c r="G57" s="702"/>
      <c r="H57" s="640"/>
      <c r="I57" s="692"/>
      <c r="J57" s="656"/>
      <c r="K57" s="295">
        <f t="shared" si="6"/>
        <v>0</v>
      </c>
      <c r="L57" s="707"/>
      <c r="M57" s="708"/>
      <c r="N57" s="708"/>
      <c r="O57" s="708"/>
      <c r="P57" s="236">
        <f t="shared" si="7"/>
        <v>40</v>
      </c>
      <c r="Q57" s="96"/>
      <c r="R57" s="96"/>
      <c r="S57" s="96"/>
      <c r="T57" s="96"/>
      <c r="U57" s="288"/>
      <c r="V57" s="288"/>
      <c r="W57" s="288"/>
    </row>
    <row r="58" spans="1:23" s="157" customFormat="1" ht="12.75" customHeight="1" x14ac:dyDescent="0.25">
      <c r="A58" s="101" t="s">
        <v>230</v>
      </c>
      <c r="B58" s="692"/>
      <c r="C58" s="692"/>
      <c r="D58" s="373" t="s">
        <v>941</v>
      </c>
      <c r="E58" s="703">
        <f t="shared" si="4"/>
        <v>0</v>
      </c>
      <c r="F58" s="703">
        <f t="shared" si="5"/>
        <v>0</v>
      </c>
      <c r="G58" s="702"/>
      <c r="H58" s="640"/>
      <c r="I58" s="692"/>
      <c r="J58" s="706"/>
      <c r="K58" s="295">
        <f t="shared" si="6"/>
        <v>0</v>
      </c>
      <c r="L58" s="707"/>
      <c r="M58" s="708"/>
      <c r="N58" s="708"/>
      <c r="O58" s="708"/>
      <c r="P58" s="236">
        <f t="shared" si="7"/>
        <v>41</v>
      </c>
      <c r="Q58" s="96"/>
      <c r="R58" s="96"/>
      <c r="S58" s="96"/>
      <c r="T58" s="96"/>
      <c r="U58" s="288"/>
      <c r="V58" s="288"/>
      <c r="W58" s="288"/>
    </row>
    <row r="59" spans="1:23" s="157" customFormat="1" ht="12.75" customHeight="1" x14ac:dyDescent="0.25">
      <c r="A59" s="179"/>
      <c r="B59" s="179"/>
      <c r="C59" s="179"/>
      <c r="D59" s="374" t="s">
        <v>30</v>
      </c>
      <c r="E59" s="704">
        <f>SUM(E38:E58)</f>
        <v>0</v>
      </c>
      <c r="F59" s="704">
        <f>SUM(F38:F58)</f>
        <v>0</v>
      </c>
      <c r="G59" s="83"/>
      <c r="H59" s="705">
        <f>SUM(H38:H58)</f>
        <v>0</v>
      </c>
      <c r="I59" s="163"/>
      <c r="J59" s="705">
        <f>SUM(J38:J58)</f>
        <v>0</v>
      </c>
      <c r="K59" s="163"/>
      <c r="L59" s="163"/>
      <c r="M59" s="163"/>
      <c r="N59" s="163"/>
      <c r="O59" s="163"/>
      <c r="P59" s="148"/>
      <c r="Q59" s="96"/>
      <c r="R59" s="96"/>
      <c r="S59" s="96"/>
      <c r="T59" s="96"/>
      <c r="U59" s="288"/>
      <c r="V59" s="288"/>
      <c r="W59" s="288"/>
    </row>
    <row r="60" spans="1:23" s="157" customFormat="1" ht="15" x14ac:dyDescent="0.25">
      <c r="A60" s="179"/>
      <c r="B60" s="179"/>
      <c r="C60" s="179"/>
      <c r="D60" s="96"/>
      <c r="E60" s="179"/>
      <c r="F60" s="179"/>
      <c r="G60" s="179"/>
      <c r="H60" s="179"/>
      <c r="I60" s="179"/>
      <c r="J60" s="179"/>
      <c r="K60" s="179"/>
      <c r="L60" s="179"/>
      <c r="M60" s="179"/>
      <c r="N60" s="179"/>
      <c r="O60" s="179"/>
      <c r="P60" s="179"/>
      <c r="Q60" s="96"/>
      <c r="R60" s="96"/>
      <c r="S60" s="96"/>
      <c r="T60" s="96"/>
      <c r="U60" s="288"/>
      <c r="V60" s="288"/>
      <c r="W60" s="288"/>
    </row>
    <row r="61" spans="1:23" s="157" customFormat="1" ht="15" x14ac:dyDescent="0.25">
      <c r="A61" s="179"/>
      <c r="B61" s="179"/>
      <c r="C61" s="179"/>
      <c r="D61" s="96"/>
      <c r="E61" s="179"/>
      <c r="F61" s="179"/>
      <c r="G61" s="179"/>
      <c r="H61" s="179"/>
      <c r="I61" s="179"/>
      <c r="J61" s="179"/>
      <c r="K61" s="179"/>
      <c r="L61" s="179"/>
      <c r="M61" s="179"/>
      <c r="N61" s="179"/>
      <c r="O61" s="179"/>
      <c r="P61" s="179"/>
      <c r="Q61" s="96"/>
      <c r="R61" s="96"/>
      <c r="S61" s="96"/>
      <c r="T61" s="96"/>
      <c r="U61" s="288"/>
      <c r="V61" s="288"/>
      <c r="W61" s="288"/>
    </row>
    <row r="62" spans="1:23" s="157" customFormat="1" ht="15" x14ac:dyDescent="0.25">
      <c r="A62" s="179"/>
      <c r="B62" s="179"/>
      <c r="C62" s="179"/>
      <c r="D62" s="96"/>
      <c r="E62" s="179"/>
      <c r="F62" s="179"/>
      <c r="G62" s="179"/>
      <c r="H62" s="179"/>
      <c r="I62" s="179"/>
      <c r="J62" s="179"/>
      <c r="K62" s="179"/>
      <c r="L62" s="179"/>
      <c r="M62" s="179"/>
      <c r="N62" s="179"/>
      <c r="O62" s="179"/>
      <c r="P62" s="179"/>
      <c r="Q62" s="96"/>
      <c r="R62" s="96"/>
      <c r="S62" s="96"/>
      <c r="T62" s="96"/>
      <c r="U62" s="288"/>
      <c r="V62" s="288"/>
      <c r="W62" s="288"/>
    </row>
    <row r="63" spans="1:23" s="157" customFormat="1" ht="15" x14ac:dyDescent="0.25">
      <c r="A63" s="179"/>
      <c r="B63" s="179"/>
      <c r="C63" s="179"/>
      <c r="D63" s="96"/>
      <c r="E63" s="179"/>
      <c r="F63" s="179"/>
      <c r="G63" s="179"/>
      <c r="H63" s="179"/>
      <c r="I63" s="179"/>
      <c r="J63" s="179"/>
      <c r="K63" s="179"/>
      <c r="L63" s="179"/>
      <c r="M63" s="179"/>
      <c r="N63" s="179"/>
      <c r="O63" s="179"/>
      <c r="P63" s="179"/>
      <c r="Q63" s="96"/>
      <c r="R63" s="96"/>
      <c r="S63" s="96"/>
      <c r="T63" s="96"/>
      <c r="U63" s="288"/>
      <c r="V63" s="288"/>
      <c r="W63" s="288"/>
    </row>
    <row r="64" spans="1:23" s="157" customFormat="1" ht="15" x14ac:dyDescent="0.25">
      <c r="A64" s="179"/>
      <c r="B64" s="179"/>
      <c r="C64" s="179"/>
      <c r="D64" s="96"/>
      <c r="E64" s="179"/>
      <c r="F64" s="179"/>
      <c r="G64" s="179"/>
      <c r="H64" s="179"/>
      <c r="I64" s="179"/>
      <c r="J64" s="179"/>
      <c r="K64" s="179"/>
      <c r="L64" s="179"/>
      <c r="M64" s="179"/>
      <c r="N64" s="179"/>
      <c r="O64" s="179"/>
      <c r="P64" s="179"/>
      <c r="Q64" s="96"/>
      <c r="R64" s="96"/>
      <c r="S64" s="96"/>
      <c r="T64" s="96"/>
      <c r="U64" s="288"/>
      <c r="V64" s="288"/>
      <c r="W64" s="288"/>
    </row>
    <row r="65" spans="1:23" s="157" customFormat="1" ht="15" x14ac:dyDescent="0.25">
      <c r="A65" s="179"/>
      <c r="B65" s="179"/>
      <c r="C65" s="179"/>
      <c r="D65" s="96"/>
      <c r="E65" s="179"/>
      <c r="F65" s="179"/>
      <c r="G65" s="179"/>
      <c r="H65" s="179"/>
      <c r="I65" s="179"/>
      <c r="J65" s="179"/>
      <c r="K65" s="179"/>
      <c r="L65" s="179"/>
      <c r="M65" s="179"/>
      <c r="N65" s="179"/>
      <c r="O65" s="179"/>
      <c r="P65" s="179"/>
      <c r="Q65" s="96"/>
      <c r="R65" s="96"/>
      <c r="S65" s="96"/>
      <c r="T65" s="96"/>
      <c r="U65" s="288"/>
      <c r="V65" s="288"/>
      <c r="W65" s="288"/>
    </row>
    <row r="66" spans="1:23" s="157" customFormat="1" ht="15" x14ac:dyDescent="0.25">
      <c r="A66" s="179"/>
      <c r="B66" s="179"/>
      <c r="C66" s="179"/>
      <c r="D66" s="96"/>
      <c r="E66" s="179"/>
      <c r="F66" s="179"/>
      <c r="G66" s="179"/>
      <c r="H66" s="179"/>
      <c r="I66" s="179"/>
      <c r="J66" s="179"/>
      <c r="K66" s="179"/>
      <c r="L66" s="179"/>
      <c r="M66" s="179"/>
      <c r="N66" s="179"/>
      <c r="O66" s="179"/>
      <c r="P66" s="179"/>
      <c r="Q66" s="96"/>
      <c r="R66" s="96"/>
      <c r="S66" s="96"/>
      <c r="T66" s="96"/>
      <c r="U66" s="288"/>
      <c r="V66" s="288"/>
      <c r="W66" s="288"/>
    </row>
    <row r="67" spans="1:23" s="157" customFormat="1" ht="15" x14ac:dyDescent="0.25">
      <c r="A67" s="179"/>
      <c r="B67" s="179"/>
      <c r="C67" s="179"/>
      <c r="D67" s="96"/>
      <c r="E67" s="179"/>
      <c r="F67" s="179"/>
      <c r="G67" s="179"/>
      <c r="H67" s="179"/>
      <c r="I67" s="179"/>
      <c r="J67" s="179"/>
      <c r="K67" s="179"/>
      <c r="L67" s="179"/>
      <c r="M67" s="179"/>
      <c r="N67" s="179"/>
      <c r="O67" s="179"/>
      <c r="P67" s="179"/>
      <c r="Q67" s="96"/>
      <c r="R67" s="96"/>
      <c r="S67" s="96"/>
      <c r="T67" s="96"/>
      <c r="U67" s="288"/>
      <c r="V67" s="288"/>
      <c r="W67" s="288"/>
    </row>
    <row r="68" spans="1:23" s="157" customFormat="1" ht="15" x14ac:dyDescent="0.25">
      <c r="A68" s="179"/>
      <c r="B68" s="179"/>
      <c r="C68" s="179"/>
      <c r="D68" s="96"/>
      <c r="E68" s="179"/>
      <c r="F68" s="179"/>
      <c r="G68" s="179"/>
      <c r="H68" s="179"/>
      <c r="I68" s="179"/>
      <c r="J68" s="179"/>
      <c r="K68" s="179"/>
      <c r="L68" s="179"/>
      <c r="M68" s="179"/>
      <c r="N68" s="179"/>
      <c r="O68" s="179"/>
      <c r="P68" s="179"/>
      <c r="Q68" s="96"/>
      <c r="R68" s="96"/>
      <c r="S68" s="96"/>
      <c r="T68" s="96"/>
      <c r="U68" s="288"/>
      <c r="V68" s="288"/>
      <c r="W68" s="288"/>
    </row>
    <row r="69" spans="1:23" s="157" customFormat="1" ht="15" x14ac:dyDescent="0.25">
      <c r="A69" s="179"/>
      <c r="B69" s="179"/>
      <c r="C69" s="179"/>
      <c r="D69" s="96"/>
      <c r="E69" s="179"/>
      <c r="F69" s="179"/>
      <c r="G69" s="179"/>
      <c r="H69" s="179"/>
      <c r="I69" s="179"/>
      <c r="J69" s="179"/>
      <c r="K69" s="179"/>
      <c r="L69" s="179"/>
      <c r="M69" s="179"/>
      <c r="N69" s="179"/>
      <c r="O69" s="179"/>
      <c r="P69" s="179"/>
      <c r="Q69" s="96"/>
      <c r="R69" s="96"/>
      <c r="S69" s="96"/>
      <c r="T69" s="96"/>
      <c r="U69" s="288"/>
      <c r="V69" s="288"/>
      <c r="W69" s="288"/>
    </row>
    <row r="70" spans="1:23" s="157" customFormat="1" ht="15" x14ac:dyDescent="0.25">
      <c r="A70" s="179"/>
      <c r="B70" s="179"/>
      <c r="C70" s="179"/>
      <c r="D70" s="96"/>
      <c r="E70" s="179"/>
      <c r="F70" s="179"/>
      <c r="G70" s="179"/>
      <c r="H70" s="179"/>
      <c r="I70" s="179"/>
      <c r="J70" s="179"/>
      <c r="K70" s="179"/>
      <c r="L70" s="179"/>
      <c r="M70" s="179"/>
      <c r="N70" s="179"/>
      <c r="O70" s="179"/>
      <c r="P70" s="179"/>
      <c r="Q70" s="96"/>
      <c r="R70" s="96"/>
      <c r="S70" s="96"/>
      <c r="T70" s="96"/>
      <c r="U70" s="288"/>
      <c r="V70" s="288"/>
      <c r="W70" s="288"/>
    </row>
    <row r="71" spans="1:23" s="157" customFormat="1" ht="15" x14ac:dyDescent="0.25">
      <c r="A71" s="179"/>
      <c r="B71" s="179"/>
      <c r="C71" s="179"/>
      <c r="D71" s="96"/>
      <c r="E71" s="179"/>
      <c r="F71" s="179"/>
      <c r="G71" s="179"/>
      <c r="H71" s="179"/>
      <c r="I71" s="179"/>
      <c r="J71" s="179"/>
      <c r="K71" s="179"/>
      <c r="L71" s="179"/>
      <c r="M71" s="179"/>
      <c r="N71" s="179"/>
      <c r="O71" s="179"/>
      <c r="P71" s="179"/>
      <c r="Q71" s="96"/>
      <c r="R71" s="96"/>
      <c r="S71" s="96"/>
      <c r="T71" s="96"/>
      <c r="U71" s="288"/>
      <c r="V71" s="288"/>
      <c r="W71" s="288"/>
    </row>
    <row r="72" spans="1:23" s="157" customFormat="1" ht="15" x14ac:dyDescent="0.25">
      <c r="A72" s="179"/>
      <c r="B72" s="179"/>
      <c r="C72" s="179"/>
      <c r="D72" s="96"/>
      <c r="E72" s="179"/>
      <c r="F72" s="179"/>
      <c r="G72" s="179"/>
      <c r="H72" s="179"/>
      <c r="I72" s="179"/>
      <c r="J72" s="179"/>
      <c r="K72" s="179"/>
      <c r="L72" s="179"/>
      <c r="M72" s="179"/>
      <c r="N72" s="179"/>
      <c r="O72" s="179"/>
      <c r="P72" s="179"/>
      <c r="Q72" s="96"/>
      <c r="R72" s="96"/>
      <c r="S72" s="96"/>
      <c r="T72" s="96"/>
      <c r="U72" s="288"/>
      <c r="V72" s="288"/>
      <c r="W72" s="288"/>
    </row>
    <row r="73" spans="1:23" s="157" customFormat="1" ht="15" x14ac:dyDescent="0.25">
      <c r="A73" s="179"/>
      <c r="B73" s="179"/>
      <c r="C73" s="179"/>
      <c r="D73" s="96"/>
      <c r="E73" s="179"/>
      <c r="F73" s="179"/>
      <c r="G73" s="179"/>
      <c r="H73" s="179"/>
      <c r="I73" s="179"/>
      <c r="J73" s="179"/>
      <c r="K73" s="179"/>
      <c r="L73" s="179"/>
      <c r="M73" s="179"/>
      <c r="N73" s="179"/>
      <c r="O73" s="179"/>
      <c r="P73" s="179"/>
      <c r="Q73" s="96"/>
      <c r="R73" s="96"/>
      <c r="S73" s="96"/>
      <c r="T73" s="96"/>
      <c r="U73" s="288"/>
      <c r="V73" s="288"/>
      <c r="W73" s="288"/>
    </row>
    <row r="74" spans="1:23" s="157" customFormat="1" ht="15" x14ac:dyDescent="0.25">
      <c r="A74" s="179"/>
      <c r="B74" s="179"/>
      <c r="C74" s="179"/>
      <c r="D74" s="96"/>
      <c r="E74" s="179"/>
      <c r="F74" s="179"/>
      <c r="G74" s="179"/>
      <c r="H74" s="179"/>
      <c r="I74" s="179"/>
      <c r="J74" s="179"/>
      <c r="K74" s="179"/>
      <c r="L74" s="179"/>
      <c r="M74" s="179"/>
      <c r="N74" s="179"/>
      <c r="O74" s="179"/>
      <c r="P74" s="179"/>
      <c r="Q74" s="96"/>
      <c r="R74" s="96"/>
      <c r="S74" s="96"/>
      <c r="T74" s="96"/>
      <c r="U74" s="288"/>
      <c r="V74" s="288"/>
      <c r="W74" s="288"/>
    </row>
    <row r="75" spans="1:23" x14ac:dyDescent="0.2">
      <c r="A75" s="179"/>
      <c r="B75" s="179"/>
      <c r="C75" s="179"/>
      <c r="D75" s="96"/>
      <c r="E75" s="179"/>
      <c r="F75" s="179"/>
      <c r="G75" s="179"/>
      <c r="H75" s="179"/>
      <c r="I75" s="179"/>
      <c r="J75" s="179"/>
      <c r="K75" s="179"/>
      <c r="L75" s="179"/>
      <c r="M75" s="179"/>
      <c r="N75" s="179"/>
      <c r="O75" s="179"/>
      <c r="P75" s="179"/>
      <c r="Q75" s="96"/>
      <c r="R75" s="96"/>
      <c r="S75" s="96"/>
      <c r="T75" s="96"/>
    </row>
    <row r="76" spans="1:23" x14ac:dyDescent="0.2">
      <c r="A76" s="179"/>
      <c r="B76" s="179"/>
      <c r="C76" s="179"/>
      <c r="D76" s="96"/>
      <c r="E76" s="179"/>
      <c r="F76" s="179"/>
      <c r="G76" s="179"/>
      <c r="H76" s="179"/>
      <c r="I76" s="179"/>
      <c r="J76" s="179"/>
      <c r="K76" s="179"/>
      <c r="L76" s="179"/>
      <c r="M76" s="179"/>
      <c r="N76" s="179"/>
      <c r="O76" s="179"/>
      <c r="P76" s="179"/>
      <c r="Q76" s="96"/>
      <c r="R76" s="96"/>
      <c r="S76" s="96"/>
      <c r="T76" s="96"/>
    </row>
    <row r="77" spans="1:23" x14ac:dyDescent="0.2">
      <c r="A77" s="179"/>
      <c r="B77" s="179"/>
      <c r="C77" s="179"/>
      <c r="D77" s="96"/>
      <c r="E77" s="179"/>
      <c r="F77" s="179"/>
      <c r="G77" s="179"/>
      <c r="H77" s="179"/>
      <c r="I77" s="179"/>
      <c r="J77" s="179"/>
      <c r="K77" s="179"/>
      <c r="L77" s="179"/>
      <c r="M77" s="179"/>
      <c r="N77" s="179"/>
      <c r="O77" s="179"/>
      <c r="P77" s="179"/>
      <c r="Q77" s="96"/>
      <c r="R77" s="96"/>
      <c r="S77" s="96"/>
      <c r="T77" s="96"/>
    </row>
    <row r="78" spans="1:23" x14ac:dyDescent="0.2">
      <c r="A78" s="179"/>
      <c r="B78" s="179"/>
      <c r="C78" s="179"/>
      <c r="D78" s="96"/>
      <c r="E78" s="179"/>
      <c r="F78" s="179"/>
      <c r="G78" s="179"/>
      <c r="H78" s="179"/>
      <c r="I78" s="179"/>
      <c r="J78" s="179"/>
      <c r="K78" s="179"/>
      <c r="L78" s="179"/>
      <c r="M78" s="179"/>
      <c r="N78" s="179"/>
      <c r="O78" s="179"/>
      <c r="P78" s="179"/>
      <c r="Q78" s="96"/>
      <c r="R78" s="96"/>
      <c r="S78" s="96"/>
      <c r="T78" s="96"/>
    </row>
    <row r="79" spans="1:23" x14ac:dyDescent="0.2">
      <c r="A79" s="179"/>
      <c r="B79" s="179"/>
      <c r="C79" s="179"/>
      <c r="D79" s="96"/>
      <c r="E79" s="179"/>
      <c r="F79" s="179"/>
      <c r="G79" s="179"/>
      <c r="H79" s="179"/>
      <c r="I79" s="179"/>
      <c r="J79" s="179"/>
      <c r="K79" s="179"/>
      <c r="L79" s="179"/>
      <c r="M79" s="179"/>
      <c r="N79" s="179"/>
      <c r="O79" s="179"/>
      <c r="P79" s="179"/>
      <c r="Q79" s="96"/>
      <c r="R79" s="96"/>
      <c r="S79" s="96"/>
      <c r="T79" s="96"/>
    </row>
    <row r="80" spans="1:23" x14ac:dyDescent="0.2">
      <c r="A80" s="179"/>
      <c r="B80" s="179"/>
      <c r="C80" s="179"/>
      <c r="D80" s="96"/>
      <c r="E80" s="179"/>
      <c r="F80" s="179"/>
      <c r="G80" s="179"/>
      <c r="H80" s="179"/>
      <c r="I80" s="179"/>
      <c r="J80" s="179"/>
      <c r="K80" s="179"/>
      <c r="L80" s="179"/>
      <c r="M80" s="179"/>
      <c r="N80" s="179"/>
      <c r="O80" s="179"/>
      <c r="P80" s="179"/>
      <c r="Q80" s="96"/>
      <c r="R80" s="96"/>
      <c r="S80" s="96"/>
      <c r="T80" s="96"/>
    </row>
    <row r="81" spans="1:20" x14ac:dyDescent="0.2">
      <c r="A81" s="179"/>
      <c r="B81" s="179"/>
      <c r="C81" s="179"/>
      <c r="D81" s="96"/>
      <c r="E81" s="179"/>
      <c r="F81" s="179"/>
      <c r="G81" s="179"/>
      <c r="H81" s="179"/>
      <c r="I81" s="179"/>
      <c r="J81" s="179"/>
      <c r="K81" s="179"/>
      <c r="L81" s="179"/>
      <c r="M81" s="179"/>
      <c r="N81" s="179"/>
      <c r="O81" s="179"/>
      <c r="P81" s="179"/>
      <c r="Q81" s="96"/>
      <c r="R81" s="96"/>
      <c r="S81" s="96"/>
      <c r="T81" s="96"/>
    </row>
    <row r="82" spans="1:20" x14ac:dyDescent="0.2">
      <c r="A82" s="179"/>
      <c r="B82" s="179"/>
      <c r="C82" s="179"/>
      <c r="D82" s="96"/>
      <c r="E82" s="179"/>
      <c r="F82" s="179"/>
      <c r="G82" s="179"/>
      <c r="H82" s="179"/>
      <c r="I82" s="179"/>
      <c r="J82" s="179"/>
      <c r="K82" s="179"/>
      <c r="L82" s="179"/>
      <c r="M82" s="179"/>
      <c r="N82" s="179"/>
      <c r="O82" s="179"/>
      <c r="P82" s="179"/>
      <c r="Q82" s="96"/>
      <c r="R82" s="96"/>
      <c r="S82" s="96"/>
      <c r="T82" s="96"/>
    </row>
    <row r="83" spans="1:20" x14ac:dyDescent="0.2">
      <c r="Q83" s="96"/>
      <c r="R83" s="96"/>
      <c r="S83" s="96"/>
      <c r="T83" s="96"/>
    </row>
    <row r="84" spans="1:20" x14ac:dyDescent="0.2">
      <c r="Q84" s="96"/>
      <c r="R84" s="96"/>
      <c r="S84" s="96"/>
      <c r="T84" s="96"/>
    </row>
    <row r="85" spans="1:20" x14ac:dyDescent="0.2">
      <c r="Q85" s="96"/>
      <c r="R85" s="96"/>
      <c r="S85" s="96"/>
      <c r="T85" s="96"/>
    </row>
    <row r="86" spans="1:20" x14ac:dyDescent="0.2">
      <c r="Q86" s="96"/>
      <c r="R86" s="96"/>
      <c r="S86" s="96"/>
      <c r="T86" s="96"/>
    </row>
    <row r="87" spans="1:20" x14ac:dyDescent="0.2">
      <c r="Q87" s="96"/>
      <c r="R87" s="96"/>
      <c r="S87" s="96"/>
      <c r="T87" s="96"/>
    </row>
    <row r="88" spans="1:20" x14ac:dyDescent="0.2">
      <c r="Q88" s="96"/>
      <c r="R88" s="96"/>
      <c r="S88" s="96"/>
      <c r="T88" s="96"/>
    </row>
    <row r="89" spans="1:20" x14ac:dyDescent="0.2">
      <c r="Q89" s="96"/>
      <c r="R89" s="96"/>
      <c r="S89" s="96"/>
      <c r="T89" s="96"/>
    </row>
    <row r="90" spans="1:20" x14ac:dyDescent="0.2">
      <c r="Q90" s="96"/>
      <c r="R90" s="96"/>
      <c r="S90" s="96"/>
      <c r="T90" s="96"/>
    </row>
    <row r="91" spans="1:20" x14ac:dyDescent="0.2">
      <c r="Q91" s="96"/>
      <c r="R91" s="96"/>
      <c r="S91" s="96"/>
      <c r="T91" s="96"/>
    </row>
    <row r="92" spans="1:20" x14ac:dyDescent="0.2">
      <c r="Q92" s="96"/>
      <c r="R92" s="96"/>
      <c r="S92" s="96"/>
      <c r="T92" s="96"/>
    </row>
    <row r="93" spans="1:20" x14ac:dyDescent="0.2">
      <c r="Q93" s="96"/>
      <c r="R93" s="96"/>
      <c r="S93" s="96"/>
      <c r="T93" s="96"/>
    </row>
    <row r="94" spans="1:20" x14ac:dyDescent="0.2">
      <c r="Q94" s="96"/>
      <c r="R94" s="96"/>
      <c r="S94" s="96"/>
      <c r="T94" s="96"/>
    </row>
    <row r="95" spans="1:20" x14ac:dyDescent="0.2">
      <c r="Q95" s="96"/>
      <c r="R95" s="96"/>
      <c r="S95" s="96"/>
      <c r="T95" s="96"/>
    </row>
    <row r="96" spans="1:20" x14ac:dyDescent="0.2">
      <c r="Q96" s="96"/>
      <c r="R96" s="96"/>
      <c r="S96" s="96"/>
      <c r="T96" s="96"/>
    </row>
    <row r="97" spans="17:20" x14ac:dyDescent="0.2">
      <c r="Q97" s="96"/>
      <c r="R97" s="96"/>
      <c r="S97" s="96"/>
      <c r="T97" s="96"/>
    </row>
    <row r="98" spans="17:20" x14ac:dyDescent="0.2">
      <c r="Q98" s="96"/>
      <c r="R98" s="96"/>
      <c r="S98" s="96"/>
      <c r="T98" s="96"/>
    </row>
    <row r="99" spans="17:20" x14ac:dyDescent="0.2">
      <c r="Q99" s="96"/>
      <c r="R99" s="96"/>
      <c r="S99" s="96"/>
      <c r="T99" s="96"/>
    </row>
    <row r="100" spans="17:20" x14ac:dyDescent="0.2">
      <c r="Q100" s="96"/>
      <c r="R100" s="96"/>
      <c r="S100" s="96"/>
      <c r="T100" s="96"/>
    </row>
    <row r="101" spans="17:20" x14ac:dyDescent="0.2">
      <c r="Q101" s="96"/>
      <c r="R101" s="96"/>
      <c r="S101" s="96"/>
      <c r="T101" s="96"/>
    </row>
    <row r="102" spans="17:20" x14ac:dyDescent="0.2">
      <c r="Q102" s="96"/>
      <c r="R102" s="96"/>
      <c r="S102" s="96"/>
      <c r="T102" s="96"/>
    </row>
    <row r="103" spans="17:20" x14ac:dyDescent="0.2">
      <c r="Q103" s="96"/>
      <c r="R103" s="96"/>
      <c r="S103" s="96"/>
      <c r="T103" s="96"/>
    </row>
    <row r="104" spans="17:20" x14ac:dyDescent="0.2">
      <c r="Q104" s="96"/>
      <c r="R104" s="96"/>
      <c r="S104" s="96"/>
      <c r="T104" s="96"/>
    </row>
    <row r="105" spans="17:20" x14ac:dyDescent="0.2">
      <c r="Q105" s="96"/>
      <c r="R105" s="96"/>
      <c r="S105" s="96"/>
      <c r="T105" s="96"/>
    </row>
    <row r="106" spans="17:20" x14ac:dyDescent="0.2">
      <c r="Q106" s="96"/>
      <c r="R106" s="96"/>
      <c r="S106" s="96"/>
      <c r="T106" s="96"/>
    </row>
    <row r="107" spans="17:20" x14ac:dyDescent="0.2">
      <c r="Q107" s="96"/>
      <c r="R107" s="96"/>
      <c r="S107" s="96"/>
      <c r="T107" s="96"/>
    </row>
    <row r="108" spans="17:20" x14ac:dyDescent="0.2">
      <c r="Q108" s="96"/>
      <c r="R108" s="96"/>
      <c r="S108" s="96"/>
      <c r="T108" s="96"/>
    </row>
    <row r="109" spans="17:20" x14ac:dyDescent="0.2">
      <c r="Q109" s="96"/>
      <c r="R109" s="96"/>
      <c r="S109" s="96"/>
      <c r="T109" s="96"/>
    </row>
    <row r="110" spans="17:20" x14ac:dyDescent="0.2">
      <c r="Q110" s="96"/>
      <c r="R110" s="96"/>
      <c r="S110" s="96"/>
      <c r="T110" s="96"/>
    </row>
    <row r="111" spans="17:20" x14ac:dyDescent="0.2">
      <c r="Q111" s="96"/>
      <c r="R111" s="96"/>
      <c r="S111" s="96"/>
      <c r="T111" s="96"/>
    </row>
    <row r="112" spans="17:20" x14ac:dyDescent="0.2">
      <c r="Q112" s="96"/>
      <c r="R112" s="96"/>
      <c r="S112" s="96"/>
      <c r="T112" s="96"/>
    </row>
  </sheetData>
  <sheetProtection password="D13B" sheet="1" objects="1" scenarios="1" selectLockedCells="1"/>
  <mergeCells count="7">
    <mergeCell ref="E11:F11"/>
    <mergeCell ref="E35:F36"/>
    <mergeCell ref="G35:O35"/>
    <mergeCell ref="G10:O10"/>
    <mergeCell ref="J6:L6"/>
    <mergeCell ref="J7:L7"/>
    <mergeCell ref="J8:L8"/>
  </mergeCells>
  <phoneticPr fontId="2" type="noConversion"/>
  <pageMargins left="0.18" right="0.25" top="0.4" bottom="0.37" header="0.17" footer="0.17"/>
  <pageSetup scale="75" orientation="landscape" r:id="rId1"/>
  <headerFooter alignWithMargins="0">
    <oddHeader xml:space="preserve">&amp;R&amp;"Times New Roman,Regular"&amp;12
</oddHeader>
    <oddFooter>&amp;L&amp;8&amp;Z&amp;F, &amp;A&amp;R&amp;8&amp;D, &amp;T</oddFooter>
  </headerFooter>
  <rowBreaks count="1" manualBreakCount="1">
    <brk id="34" max="15"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I51"/>
  <sheetViews>
    <sheetView workbookViewId="0">
      <selection activeCell="A10" sqref="A10:D10"/>
    </sheetView>
  </sheetViews>
  <sheetFormatPr defaultRowHeight="12.75" x14ac:dyDescent="0.2"/>
  <cols>
    <col min="1" max="1" width="9" style="1" customWidth="1"/>
    <col min="2" max="2" width="36.42578125" style="1" customWidth="1"/>
    <col min="3" max="3" width="13.28515625" style="1" customWidth="1"/>
    <col min="4" max="4" width="10.85546875" style="1" customWidth="1"/>
    <col min="5" max="6" width="11.28515625" style="1" customWidth="1"/>
    <col min="7" max="7" width="15.5703125" style="1" customWidth="1"/>
    <col min="8" max="8" width="12.28515625" style="1" customWidth="1"/>
    <col min="9" max="9" width="16.7109375" style="1" customWidth="1"/>
    <col min="10" max="16384" width="9.140625" style="1"/>
  </cols>
  <sheetData>
    <row r="1" spans="1:9" ht="18" x14ac:dyDescent="0.25">
      <c r="A1" s="939" t="s">
        <v>1036</v>
      </c>
      <c r="B1" s="939"/>
      <c r="C1" s="939"/>
      <c r="D1" s="6"/>
    </row>
    <row r="2" spans="1:9" ht="18" x14ac:dyDescent="0.25">
      <c r="A2" s="939" t="s">
        <v>1035</v>
      </c>
      <c r="B2" s="939"/>
      <c r="C2" s="939"/>
      <c r="D2" s="6"/>
    </row>
    <row r="3" spans="1:9" ht="18" x14ac:dyDescent="0.25">
      <c r="A3" s="939" t="s">
        <v>1037</v>
      </c>
      <c r="B3" s="939"/>
      <c r="C3" s="939"/>
      <c r="D3" s="6"/>
    </row>
    <row r="4" spans="1:9" ht="18" customHeight="1" x14ac:dyDescent="0.25">
      <c r="A4" s="939" t="s">
        <v>1039</v>
      </c>
      <c r="B4" s="939"/>
      <c r="C4" s="939"/>
      <c r="D4" s="7"/>
    </row>
    <row r="5" spans="1:9" ht="24" customHeight="1" x14ac:dyDescent="0.25">
      <c r="A5" s="939" t="s">
        <v>1040</v>
      </c>
      <c r="B5" s="939"/>
      <c r="C5" s="939"/>
    </row>
    <row r="6" spans="1:9" ht="18" customHeight="1" x14ac:dyDescent="0.25">
      <c r="A6" s="939" t="s">
        <v>1041</v>
      </c>
      <c r="B6" s="939"/>
      <c r="C6" s="939"/>
    </row>
    <row r="7" spans="1:9" ht="18.75" customHeight="1" x14ac:dyDescent="0.25">
      <c r="A7" s="941" t="s">
        <v>1042</v>
      </c>
      <c r="B7" s="942"/>
      <c r="C7" s="942"/>
    </row>
    <row r="8" spans="1:9" ht="12.75" customHeight="1" thickBot="1" x14ac:dyDescent="0.3">
      <c r="A8" s="7"/>
      <c r="B8" s="7"/>
      <c r="C8" s="7"/>
    </row>
    <row r="9" spans="1:9" ht="24" customHeight="1" thickBot="1" x14ac:dyDescent="0.35">
      <c r="B9" s="12" t="s">
        <v>1034</v>
      </c>
      <c r="C9" s="8"/>
      <c r="E9" s="940" t="s">
        <v>1013</v>
      </c>
      <c r="F9" s="940"/>
      <c r="G9" s="940"/>
      <c r="H9" s="940"/>
      <c r="I9" s="940"/>
    </row>
    <row r="10" spans="1:9" ht="30.75" customHeight="1" thickBot="1" x14ac:dyDescent="0.35">
      <c r="B10" s="12" t="s">
        <v>1052</v>
      </c>
      <c r="C10" s="20">
        <f>I41</f>
        <v>0</v>
      </c>
    </row>
    <row r="11" spans="1:9" s="9" customFormat="1" ht="24" customHeight="1" thickBot="1" x14ac:dyDescent="0.25">
      <c r="B11" s="18"/>
      <c r="C11" s="17"/>
    </row>
    <row r="12" spans="1:9" s="9" customFormat="1" ht="27.75" customHeight="1" thickBot="1" x14ac:dyDescent="0.25">
      <c r="B12" s="12" t="s">
        <v>1043</v>
      </c>
      <c r="C12" s="10"/>
    </row>
    <row r="13" spans="1:9" s="9" customFormat="1" ht="24" customHeight="1" x14ac:dyDescent="0.2">
      <c r="B13" s="18" t="s">
        <v>1038</v>
      </c>
      <c r="C13" s="17">
        <f>C41-C12</f>
        <v>0</v>
      </c>
    </row>
    <row r="14" spans="1:9" s="9" customFormat="1" ht="24" customHeight="1" x14ac:dyDescent="0.2">
      <c r="B14" s="18"/>
      <c r="C14" s="17"/>
    </row>
    <row r="15" spans="1:9" s="9" customFormat="1" ht="24" customHeight="1" x14ac:dyDescent="0.2">
      <c r="B15" s="18"/>
      <c r="C15" s="17"/>
    </row>
    <row r="16" spans="1:9" s="9" customFormat="1" ht="24" customHeight="1" x14ac:dyDescent="0.2">
      <c r="B16" s="18"/>
      <c r="C16" s="17"/>
    </row>
    <row r="17" spans="1:9" ht="50.25" thickBot="1" x14ac:dyDescent="0.35">
      <c r="A17" s="5" t="s">
        <v>1049</v>
      </c>
      <c r="B17" s="5" t="s">
        <v>1048</v>
      </c>
      <c r="C17" s="5" t="s">
        <v>1044</v>
      </c>
      <c r="D17" s="11" t="s">
        <v>1045</v>
      </c>
      <c r="E17" s="11" t="s">
        <v>1046</v>
      </c>
      <c r="F17" s="11" t="s">
        <v>0</v>
      </c>
      <c r="G17" s="11" t="s">
        <v>1047</v>
      </c>
      <c r="H17" s="21" t="s">
        <v>1053</v>
      </c>
      <c r="I17" s="5" t="s">
        <v>1050</v>
      </c>
    </row>
    <row r="18" spans="1:9" ht="32.25" customHeight="1" thickBot="1" x14ac:dyDescent="0.25">
      <c r="A18" s="4"/>
      <c r="B18" s="14"/>
      <c r="C18" s="16"/>
      <c r="D18" s="36"/>
      <c r="E18" s="29"/>
      <c r="F18" s="34">
        <f>IF(D18=0,0,E18/D18)</f>
        <v>0</v>
      </c>
      <c r="G18" s="29"/>
      <c r="H18" s="34">
        <f>IF( E18=0,0,G18/E18)</f>
        <v>0</v>
      </c>
      <c r="I18" s="3">
        <f>C18*F18*H18</f>
        <v>0</v>
      </c>
    </row>
    <row r="19" spans="1:9" ht="32.25" customHeight="1" thickBot="1" x14ac:dyDescent="0.25">
      <c r="A19" s="4"/>
      <c r="B19" s="14"/>
      <c r="C19" s="16"/>
      <c r="D19" s="36"/>
      <c r="E19" s="29"/>
      <c r="F19" s="34">
        <f t="shared" ref="F19:F40" si="0">IF(D19=0,0,E19/D19)</f>
        <v>0</v>
      </c>
      <c r="G19" s="29"/>
      <c r="H19" s="34">
        <f t="shared" ref="H19:H40" si="1">IF( E19=0,0,G19/E19)</f>
        <v>0</v>
      </c>
      <c r="I19" s="3">
        <f t="shared" ref="I19:I40" si="2">C19*F19*H19</f>
        <v>0</v>
      </c>
    </row>
    <row r="20" spans="1:9" ht="32.25" customHeight="1" thickBot="1" x14ac:dyDescent="0.25">
      <c r="A20" s="4"/>
      <c r="B20" s="14"/>
      <c r="C20" s="16"/>
      <c r="D20" s="36"/>
      <c r="E20" s="29"/>
      <c r="F20" s="34">
        <f t="shared" si="0"/>
        <v>0</v>
      </c>
      <c r="G20" s="29"/>
      <c r="H20" s="34">
        <f t="shared" si="1"/>
        <v>0</v>
      </c>
      <c r="I20" s="3">
        <f t="shared" si="2"/>
        <v>0</v>
      </c>
    </row>
    <row r="21" spans="1:9" ht="32.25" customHeight="1" thickBot="1" x14ac:dyDescent="0.25">
      <c r="A21" s="4"/>
      <c r="B21" s="14"/>
      <c r="C21" s="16"/>
      <c r="D21" s="36"/>
      <c r="E21" s="29"/>
      <c r="F21" s="34">
        <f t="shared" si="0"/>
        <v>0</v>
      </c>
      <c r="G21" s="29"/>
      <c r="H21" s="34">
        <f t="shared" si="1"/>
        <v>0</v>
      </c>
      <c r="I21" s="3">
        <f t="shared" si="2"/>
        <v>0</v>
      </c>
    </row>
    <row r="22" spans="1:9" ht="32.25" customHeight="1" thickBot="1" x14ac:dyDescent="0.25">
      <c r="A22" s="4"/>
      <c r="B22" s="14"/>
      <c r="C22" s="16"/>
      <c r="D22" s="36"/>
      <c r="E22" s="29"/>
      <c r="F22" s="34">
        <f t="shared" si="0"/>
        <v>0</v>
      </c>
      <c r="G22" s="29"/>
      <c r="H22" s="34">
        <f t="shared" si="1"/>
        <v>0</v>
      </c>
      <c r="I22" s="3">
        <f t="shared" si="2"/>
        <v>0</v>
      </c>
    </row>
    <row r="23" spans="1:9" ht="32.25" customHeight="1" thickBot="1" x14ac:dyDescent="0.25">
      <c r="A23" s="4"/>
      <c r="B23" s="14"/>
      <c r="C23" s="16"/>
      <c r="D23" s="36"/>
      <c r="E23" s="29"/>
      <c r="F23" s="34">
        <f t="shared" si="0"/>
        <v>0</v>
      </c>
      <c r="G23" s="29"/>
      <c r="H23" s="34">
        <f t="shared" si="1"/>
        <v>0</v>
      </c>
      <c r="I23" s="3">
        <f t="shared" si="2"/>
        <v>0</v>
      </c>
    </row>
    <row r="24" spans="1:9" ht="32.25" customHeight="1" thickBot="1" x14ac:dyDescent="0.25">
      <c r="A24" s="4"/>
      <c r="B24" s="14"/>
      <c r="C24" s="16"/>
      <c r="D24" s="36"/>
      <c r="E24" s="29"/>
      <c r="F24" s="34">
        <f t="shared" si="0"/>
        <v>0</v>
      </c>
      <c r="G24" s="29"/>
      <c r="H24" s="34">
        <f t="shared" si="1"/>
        <v>0</v>
      </c>
      <c r="I24" s="3">
        <f t="shared" si="2"/>
        <v>0</v>
      </c>
    </row>
    <row r="25" spans="1:9" ht="32.25" customHeight="1" thickBot="1" x14ac:dyDescent="0.25">
      <c r="A25" s="4"/>
      <c r="B25" s="14"/>
      <c r="C25" s="16"/>
      <c r="D25" s="36"/>
      <c r="E25" s="29"/>
      <c r="F25" s="34">
        <f t="shared" si="0"/>
        <v>0</v>
      </c>
      <c r="G25" s="29"/>
      <c r="H25" s="34">
        <f t="shared" si="1"/>
        <v>0</v>
      </c>
      <c r="I25" s="3">
        <f t="shared" si="2"/>
        <v>0</v>
      </c>
    </row>
    <row r="26" spans="1:9" ht="32.25" customHeight="1" thickBot="1" x14ac:dyDescent="0.25">
      <c r="A26" s="4"/>
      <c r="B26" s="14"/>
      <c r="C26" s="16"/>
      <c r="D26" s="36"/>
      <c r="E26" s="29"/>
      <c r="F26" s="34">
        <f t="shared" si="0"/>
        <v>0</v>
      </c>
      <c r="G26" s="29"/>
      <c r="H26" s="34">
        <f t="shared" si="1"/>
        <v>0</v>
      </c>
      <c r="I26" s="3">
        <f t="shared" si="2"/>
        <v>0</v>
      </c>
    </row>
    <row r="27" spans="1:9" ht="32.25" customHeight="1" thickBot="1" x14ac:dyDescent="0.25">
      <c r="A27" s="4"/>
      <c r="B27" s="15"/>
      <c r="C27" s="16"/>
      <c r="D27" s="36"/>
      <c r="E27" s="29"/>
      <c r="F27" s="34">
        <f t="shared" si="0"/>
        <v>0</v>
      </c>
      <c r="G27" s="29"/>
      <c r="H27" s="34">
        <f t="shared" si="1"/>
        <v>0</v>
      </c>
      <c r="I27" s="3">
        <f t="shared" si="2"/>
        <v>0</v>
      </c>
    </row>
    <row r="28" spans="1:9" ht="32.25" customHeight="1" thickBot="1" x14ac:dyDescent="0.25">
      <c r="A28" s="4"/>
      <c r="B28" s="14"/>
      <c r="C28" s="16"/>
      <c r="D28" s="36"/>
      <c r="E28" s="29"/>
      <c r="F28" s="34">
        <f t="shared" si="0"/>
        <v>0</v>
      </c>
      <c r="G28" s="29"/>
      <c r="H28" s="34">
        <f t="shared" si="1"/>
        <v>0</v>
      </c>
      <c r="I28" s="3">
        <f t="shared" si="2"/>
        <v>0</v>
      </c>
    </row>
    <row r="29" spans="1:9" ht="32.25" customHeight="1" thickBot="1" x14ac:dyDescent="0.25">
      <c r="A29" s="4"/>
      <c r="B29" s="14"/>
      <c r="C29" s="16"/>
      <c r="D29" s="36"/>
      <c r="E29" s="29"/>
      <c r="F29" s="34">
        <f t="shared" si="0"/>
        <v>0</v>
      </c>
      <c r="G29" s="29"/>
      <c r="H29" s="34">
        <f t="shared" si="1"/>
        <v>0</v>
      </c>
      <c r="I29" s="3">
        <f t="shared" si="2"/>
        <v>0</v>
      </c>
    </row>
    <row r="30" spans="1:9" ht="32.25" customHeight="1" thickBot="1" x14ac:dyDescent="0.25">
      <c r="A30" s="4"/>
      <c r="B30" s="14"/>
      <c r="C30" s="16"/>
      <c r="D30" s="36"/>
      <c r="E30" s="29"/>
      <c r="F30" s="34">
        <f t="shared" si="0"/>
        <v>0</v>
      </c>
      <c r="G30" s="29"/>
      <c r="H30" s="34">
        <f t="shared" si="1"/>
        <v>0</v>
      </c>
      <c r="I30" s="3">
        <f t="shared" si="2"/>
        <v>0</v>
      </c>
    </row>
    <row r="31" spans="1:9" ht="32.25" customHeight="1" thickBot="1" x14ac:dyDescent="0.25">
      <c r="A31" s="4"/>
      <c r="B31" s="14"/>
      <c r="C31" s="16"/>
      <c r="D31" s="36"/>
      <c r="E31" s="29"/>
      <c r="F31" s="34">
        <f t="shared" si="0"/>
        <v>0</v>
      </c>
      <c r="G31" s="29"/>
      <c r="H31" s="34">
        <f t="shared" si="1"/>
        <v>0</v>
      </c>
      <c r="I31" s="3">
        <f t="shared" si="2"/>
        <v>0</v>
      </c>
    </row>
    <row r="32" spans="1:9" ht="32.25" customHeight="1" thickBot="1" x14ac:dyDescent="0.25">
      <c r="A32" s="4"/>
      <c r="B32" s="14"/>
      <c r="C32" s="16"/>
      <c r="D32" s="36"/>
      <c r="E32" s="29"/>
      <c r="F32" s="34">
        <f t="shared" si="0"/>
        <v>0</v>
      </c>
      <c r="G32" s="29"/>
      <c r="H32" s="34">
        <f t="shared" si="1"/>
        <v>0</v>
      </c>
      <c r="I32" s="3">
        <f t="shared" si="2"/>
        <v>0</v>
      </c>
    </row>
    <row r="33" spans="1:9" ht="32.25" customHeight="1" thickBot="1" x14ac:dyDescent="0.25">
      <c r="A33" s="4"/>
      <c r="B33" s="15"/>
      <c r="C33" s="16"/>
      <c r="D33" s="36"/>
      <c r="E33" s="29"/>
      <c r="F33" s="34">
        <f t="shared" si="0"/>
        <v>0</v>
      </c>
      <c r="G33" s="29"/>
      <c r="H33" s="34">
        <f t="shared" si="1"/>
        <v>0</v>
      </c>
      <c r="I33" s="3">
        <f t="shared" si="2"/>
        <v>0</v>
      </c>
    </row>
    <row r="34" spans="1:9" ht="32.25" customHeight="1" thickBot="1" x14ac:dyDescent="0.25">
      <c r="A34" s="4"/>
      <c r="B34" s="14"/>
      <c r="C34" s="16"/>
      <c r="D34" s="36"/>
      <c r="E34" s="29"/>
      <c r="F34" s="34">
        <f t="shared" si="0"/>
        <v>0</v>
      </c>
      <c r="G34" s="29"/>
      <c r="H34" s="34">
        <f t="shared" si="1"/>
        <v>0</v>
      </c>
      <c r="I34" s="3">
        <f t="shared" si="2"/>
        <v>0</v>
      </c>
    </row>
    <row r="35" spans="1:9" ht="32.25" customHeight="1" thickBot="1" x14ac:dyDescent="0.25">
      <c r="A35" s="4"/>
      <c r="B35" s="14"/>
      <c r="C35" s="16"/>
      <c r="D35" s="36"/>
      <c r="E35" s="29"/>
      <c r="F35" s="34">
        <f t="shared" si="0"/>
        <v>0</v>
      </c>
      <c r="G35" s="29"/>
      <c r="H35" s="34">
        <f t="shared" si="1"/>
        <v>0</v>
      </c>
      <c r="I35" s="3">
        <f t="shared" si="2"/>
        <v>0</v>
      </c>
    </row>
    <row r="36" spans="1:9" ht="32.25" customHeight="1" thickBot="1" x14ac:dyDescent="0.25">
      <c r="A36" s="4"/>
      <c r="B36" s="14"/>
      <c r="C36" s="16"/>
      <c r="D36" s="36"/>
      <c r="E36" s="29"/>
      <c r="F36" s="34">
        <f t="shared" si="0"/>
        <v>0</v>
      </c>
      <c r="G36" s="29"/>
      <c r="H36" s="34">
        <f t="shared" si="1"/>
        <v>0</v>
      </c>
      <c r="I36" s="3">
        <f t="shared" si="2"/>
        <v>0</v>
      </c>
    </row>
    <row r="37" spans="1:9" ht="32.25" customHeight="1" thickBot="1" x14ac:dyDescent="0.25">
      <c r="A37" s="4"/>
      <c r="B37" s="14"/>
      <c r="C37" s="16"/>
      <c r="D37" s="36"/>
      <c r="E37" s="29"/>
      <c r="F37" s="34">
        <f t="shared" si="0"/>
        <v>0</v>
      </c>
      <c r="G37" s="29"/>
      <c r="H37" s="34">
        <f t="shared" si="1"/>
        <v>0</v>
      </c>
      <c r="I37" s="3">
        <f t="shared" si="2"/>
        <v>0</v>
      </c>
    </row>
    <row r="38" spans="1:9" ht="32.25" customHeight="1" thickBot="1" x14ac:dyDescent="0.25">
      <c r="A38" s="4"/>
      <c r="B38" s="14"/>
      <c r="C38" s="16"/>
      <c r="D38" s="36"/>
      <c r="E38" s="29"/>
      <c r="F38" s="34">
        <f t="shared" si="0"/>
        <v>0</v>
      </c>
      <c r="G38" s="29"/>
      <c r="H38" s="34">
        <f t="shared" si="1"/>
        <v>0</v>
      </c>
      <c r="I38" s="3">
        <f t="shared" si="2"/>
        <v>0</v>
      </c>
    </row>
    <row r="39" spans="1:9" ht="32.25" customHeight="1" thickBot="1" x14ac:dyDescent="0.25">
      <c r="A39" s="4"/>
      <c r="B39" s="14"/>
      <c r="C39" s="16"/>
      <c r="D39" s="36"/>
      <c r="E39" s="29"/>
      <c r="F39" s="34">
        <f t="shared" si="0"/>
        <v>0</v>
      </c>
      <c r="G39" s="29"/>
      <c r="H39" s="34">
        <f t="shared" si="1"/>
        <v>0</v>
      </c>
      <c r="I39" s="3">
        <f t="shared" si="2"/>
        <v>0</v>
      </c>
    </row>
    <row r="40" spans="1:9" ht="32.25" customHeight="1" thickBot="1" x14ac:dyDescent="0.25">
      <c r="A40" s="4"/>
      <c r="B40" s="19"/>
      <c r="C40" s="16"/>
      <c r="D40" s="36"/>
      <c r="E40" s="29"/>
      <c r="F40" s="34">
        <f t="shared" si="0"/>
        <v>0</v>
      </c>
      <c r="G40" s="29"/>
      <c r="H40" s="34">
        <f t="shared" si="1"/>
        <v>0</v>
      </c>
      <c r="I40" s="3">
        <f t="shared" si="2"/>
        <v>0</v>
      </c>
    </row>
    <row r="41" spans="1:9" ht="13.5" thickBot="1" x14ac:dyDescent="0.25">
      <c r="B41" s="2"/>
      <c r="C41" s="13">
        <f>SUM(C18:C40)</f>
        <v>0</v>
      </c>
      <c r="I41" s="16">
        <f>SUM(I18:I40)</f>
        <v>0</v>
      </c>
    </row>
    <row r="43" spans="1:9" x14ac:dyDescent="0.2">
      <c r="B43" s="2"/>
    </row>
    <row r="44" spans="1:9" x14ac:dyDescent="0.2">
      <c r="B44" s="2"/>
    </row>
    <row r="45" spans="1:9" x14ac:dyDescent="0.2">
      <c r="B45" s="2"/>
    </row>
    <row r="46" spans="1:9" x14ac:dyDescent="0.2">
      <c r="B46" s="2"/>
    </row>
    <row r="47" spans="1:9" x14ac:dyDescent="0.2">
      <c r="B47" s="2"/>
    </row>
    <row r="48" spans="1:9" x14ac:dyDescent="0.2">
      <c r="B48" s="2"/>
    </row>
    <row r="49" spans="2:2" ht="25.5" x14ac:dyDescent="0.2">
      <c r="B49" s="2" t="s">
        <v>1011</v>
      </c>
    </row>
    <row r="50" spans="2:2" x14ac:dyDescent="0.2">
      <c r="B50" s="2" t="s">
        <v>1012</v>
      </c>
    </row>
    <row r="51" spans="2:2" ht="25.5" x14ac:dyDescent="0.2">
      <c r="B51" s="2" t="s">
        <v>1013</v>
      </c>
    </row>
  </sheetData>
  <mergeCells count="8">
    <mergeCell ref="A1:C1"/>
    <mergeCell ref="A2:C2"/>
    <mergeCell ref="A3:C3"/>
    <mergeCell ref="A4:C4"/>
    <mergeCell ref="E9:I9"/>
    <mergeCell ref="A5:C5"/>
    <mergeCell ref="A6:C6"/>
    <mergeCell ref="A7:C7"/>
  </mergeCells>
  <phoneticPr fontId="2" type="noConversion"/>
  <pageMargins left="0.25" right="0.25" top="0.51" bottom="0.5" header="0.5" footer="0.5"/>
  <pageSetup scale="64"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I36"/>
  <sheetViews>
    <sheetView topLeftCell="A17" workbookViewId="0">
      <selection activeCell="A10" sqref="A10:D10"/>
    </sheetView>
  </sheetViews>
  <sheetFormatPr defaultRowHeight="12.75" x14ac:dyDescent="0.2"/>
  <cols>
    <col min="1" max="1" width="13.42578125" style="1" customWidth="1"/>
    <col min="2" max="2" width="53.28515625" style="1" customWidth="1"/>
    <col min="3" max="3" width="18.28515625" style="1" customWidth="1"/>
    <col min="4" max="4" width="15.85546875" style="1" customWidth="1"/>
    <col min="5" max="5" width="18.7109375" style="1" customWidth="1"/>
    <col min="6" max="6" width="17.42578125" style="1" customWidth="1"/>
    <col min="7" max="7" width="23.7109375" style="1" customWidth="1"/>
    <col min="8" max="8" width="15.5703125" style="1" customWidth="1"/>
    <col min="9" max="9" width="12.28515625" style="1" customWidth="1"/>
    <col min="10" max="10" width="16.7109375" style="1" customWidth="1"/>
    <col min="11" max="16384" width="9.140625" style="1"/>
  </cols>
  <sheetData>
    <row r="1" spans="1:9" ht="18" x14ac:dyDescent="0.25">
      <c r="A1" s="939" t="s">
        <v>1036</v>
      </c>
      <c r="B1" s="939"/>
      <c r="C1" s="939"/>
      <c r="D1" s="6"/>
      <c r="E1" s="6"/>
    </row>
    <row r="2" spans="1:9" ht="18" x14ac:dyDescent="0.25">
      <c r="A2" s="939" t="s">
        <v>1035</v>
      </c>
      <c r="B2" s="939"/>
      <c r="C2" s="939"/>
      <c r="D2" s="6"/>
      <c r="E2" s="6"/>
    </row>
    <row r="3" spans="1:9" ht="18" x14ac:dyDescent="0.25">
      <c r="A3" s="939" t="s">
        <v>1037</v>
      </c>
      <c r="B3" s="939"/>
      <c r="C3" s="939"/>
      <c r="D3" s="6"/>
      <c r="E3" s="6"/>
    </row>
    <row r="4" spans="1:9" ht="18" customHeight="1" x14ac:dyDescent="0.25">
      <c r="A4" s="939" t="s">
        <v>1</v>
      </c>
      <c r="B4" s="939"/>
      <c r="C4" s="939"/>
      <c r="D4" s="7"/>
      <c r="E4" s="7"/>
    </row>
    <row r="5" spans="1:9" ht="24" customHeight="1" x14ac:dyDescent="0.25">
      <c r="A5" s="939" t="s">
        <v>1040</v>
      </c>
      <c r="B5" s="939"/>
      <c r="C5" s="939"/>
    </row>
    <row r="6" spans="1:9" ht="18" customHeight="1" x14ac:dyDescent="0.25">
      <c r="A6" s="939" t="s">
        <v>14</v>
      </c>
      <c r="B6" s="939"/>
      <c r="C6" s="939"/>
    </row>
    <row r="7" spans="1:9" ht="18.75" customHeight="1" x14ac:dyDescent="0.25">
      <c r="A7" s="941" t="s">
        <v>2</v>
      </c>
      <c r="B7" s="942"/>
      <c r="C7" s="942"/>
    </row>
    <row r="8" spans="1:9" ht="12.75" customHeight="1" thickBot="1" x14ac:dyDescent="0.3">
      <c r="A8" s="7"/>
      <c r="B8" s="7"/>
      <c r="C8" s="7"/>
    </row>
    <row r="9" spans="1:9" ht="24" customHeight="1" thickBot="1" x14ac:dyDescent="0.35">
      <c r="A9" s="943" t="s">
        <v>1034</v>
      </c>
      <c r="B9" s="946"/>
      <c r="C9" s="8"/>
    </row>
    <row r="10" spans="1:9" ht="24" customHeight="1" thickBot="1" x14ac:dyDescent="0.35">
      <c r="A10" s="943" t="s">
        <v>11</v>
      </c>
      <c r="B10" s="946"/>
      <c r="C10" s="20">
        <f>F26</f>
        <v>0</v>
      </c>
    </row>
    <row r="11" spans="1:9" s="9" customFormat="1" ht="24" customHeight="1" thickBot="1" x14ac:dyDescent="0.25">
      <c r="B11" s="18"/>
      <c r="C11" s="17"/>
    </row>
    <row r="12" spans="1:9" s="9" customFormat="1" ht="27.75" customHeight="1" thickBot="1" x14ac:dyDescent="0.35">
      <c r="A12" s="943" t="s">
        <v>3</v>
      </c>
      <c r="B12" s="946"/>
      <c r="C12" s="10"/>
      <c r="I12" s="22"/>
    </row>
    <row r="13" spans="1:9" s="9" customFormat="1" ht="24" customHeight="1" x14ac:dyDescent="0.2">
      <c r="B13" s="18" t="s">
        <v>1038</v>
      </c>
      <c r="C13" s="17">
        <f>C26-C12</f>
        <v>0</v>
      </c>
    </row>
    <row r="14" spans="1:9" s="9" customFormat="1" ht="91.5" customHeight="1" thickBot="1" x14ac:dyDescent="0.35">
      <c r="C14" s="11" t="s">
        <v>1051</v>
      </c>
      <c r="D14" s="21" t="s">
        <v>1053</v>
      </c>
      <c r="E14" s="11" t="s">
        <v>1051</v>
      </c>
      <c r="F14" s="21" t="s">
        <v>1053</v>
      </c>
    </row>
    <row r="15" spans="1:9" s="9" customFormat="1" ht="24" customHeight="1" thickBot="1" x14ac:dyDescent="0.25">
      <c r="A15" s="943" t="s">
        <v>5</v>
      </c>
      <c r="B15" s="946"/>
      <c r="C15" s="29"/>
      <c r="D15" s="29"/>
      <c r="E15" s="29"/>
      <c r="F15" s="33"/>
    </row>
    <row r="16" spans="1:9" s="9" customFormat="1" ht="24" customHeight="1" thickBot="1" x14ac:dyDescent="0.25">
      <c r="A16" s="943" t="s">
        <v>6</v>
      </c>
      <c r="B16" s="946"/>
      <c r="C16" s="29"/>
      <c r="D16" s="29"/>
      <c r="E16" s="29"/>
      <c r="F16" s="33"/>
    </row>
    <row r="17" spans="1:6" s="9" customFormat="1" ht="24" customHeight="1" thickBot="1" x14ac:dyDescent="0.25">
      <c r="A17" s="943" t="s">
        <v>7</v>
      </c>
      <c r="B17" s="944"/>
      <c r="C17" s="29"/>
      <c r="D17" s="29"/>
      <c r="E17" s="29"/>
      <c r="F17" s="33"/>
    </row>
    <row r="18" spans="1:6" s="9" customFormat="1" ht="24" customHeight="1" thickBot="1" x14ac:dyDescent="0.25">
      <c r="A18" s="23"/>
      <c r="B18" s="24" t="s">
        <v>9</v>
      </c>
      <c r="C18" s="27">
        <f>SUM(C15:C17)</f>
        <v>0</v>
      </c>
      <c r="D18" s="27">
        <f>SUM(D15:D17)</f>
        <v>0</v>
      </c>
      <c r="E18" s="27">
        <f>SUM(E15:E17)</f>
        <v>0</v>
      </c>
      <c r="F18" s="27">
        <f>SUM(F15:F17)</f>
        <v>0</v>
      </c>
    </row>
    <row r="19" spans="1:6" s="9" customFormat="1" ht="24" customHeight="1" thickBot="1" x14ac:dyDescent="0.25">
      <c r="A19" s="30"/>
      <c r="B19" s="31"/>
    </row>
    <row r="20" spans="1:6" s="9" customFormat="1" ht="24" customHeight="1" thickBot="1" x14ac:dyDescent="0.35">
      <c r="A20" s="943" t="s">
        <v>8</v>
      </c>
      <c r="B20" s="944"/>
      <c r="C20" s="25">
        <f>IF(C18=0,0,D18/C18)</f>
        <v>0</v>
      </c>
    </row>
    <row r="21" spans="1:6" s="9" customFormat="1" ht="24" customHeight="1" thickBot="1" x14ac:dyDescent="0.35">
      <c r="A21" s="23"/>
      <c r="B21" s="24"/>
      <c r="C21" s="32"/>
    </row>
    <row r="22" spans="1:6" s="9" customFormat="1" ht="24" customHeight="1" thickBot="1" x14ac:dyDescent="0.35">
      <c r="A22" s="943" t="s">
        <v>10</v>
      </c>
      <c r="B22" s="944"/>
      <c r="C22" s="25">
        <f>IF(E18=0,0,F18/E18)</f>
        <v>0</v>
      </c>
    </row>
    <row r="23" spans="1:6" s="9" customFormat="1" ht="24" customHeight="1" x14ac:dyDescent="0.2">
      <c r="C23" s="17"/>
    </row>
    <row r="24" spans="1:6" s="9" customFormat="1" ht="24" customHeight="1" x14ac:dyDescent="0.2">
      <c r="B24" s="18"/>
      <c r="C24" s="17"/>
    </row>
    <row r="25" spans="1:6" ht="39" thickBot="1" x14ac:dyDescent="0.25">
      <c r="A25" s="35"/>
      <c r="B25" s="35" t="s">
        <v>4</v>
      </c>
      <c r="C25" s="26" t="s">
        <v>15</v>
      </c>
      <c r="D25" s="26" t="s">
        <v>16</v>
      </c>
      <c r="E25" s="26" t="s">
        <v>10</v>
      </c>
      <c r="F25" s="26" t="s">
        <v>20</v>
      </c>
    </row>
    <row r="26" spans="1:6" ht="17.25" thickBot="1" x14ac:dyDescent="0.25">
      <c r="A26" s="4"/>
      <c r="B26" s="37" t="s">
        <v>17</v>
      </c>
      <c r="C26" s="16"/>
      <c r="D26" s="28">
        <v>0.02</v>
      </c>
      <c r="E26" s="28">
        <f>C22</f>
        <v>0</v>
      </c>
      <c r="F26" s="3">
        <f>C26*D26*E26</f>
        <v>0</v>
      </c>
    </row>
    <row r="27" spans="1:6" ht="26.25" thickBot="1" x14ac:dyDescent="0.25">
      <c r="A27" s="4"/>
      <c r="B27" s="37" t="s">
        <v>18</v>
      </c>
      <c r="C27" s="16"/>
      <c r="D27" s="28">
        <v>0.02</v>
      </c>
      <c r="E27" s="28">
        <f>C23</f>
        <v>0</v>
      </c>
      <c r="F27" s="3">
        <f>C27*D27*E27</f>
        <v>0</v>
      </c>
    </row>
    <row r="28" spans="1:6" ht="17.25" thickBot="1" x14ac:dyDescent="0.25">
      <c r="A28" s="4"/>
      <c r="B28" s="37" t="s">
        <v>19</v>
      </c>
      <c r="C28" s="16"/>
      <c r="D28" s="28">
        <v>0.02</v>
      </c>
      <c r="E28" s="28">
        <f>C24</f>
        <v>0</v>
      </c>
      <c r="F28" s="3">
        <f>C28*D28*E28</f>
        <v>0</v>
      </c>
    </row>
    <row r="29" spans="1:6" x14ac:dyDescent="0.2">
      <c r="B29" s="2"/>
    </row>
    <row r="30" spans="1:6" ht="57" customHeight="1" x14ac:dyDescent="0.3">
      <c r="A30" s="945" t="s">
        <v>13</v>
      </c>
      <c r="B30" s="945"/>
      <c r="C30" s="945"/>
      <c r="D30" s="945"/>
      <c r="E30" s="945"/>
      <c r="F30" s="945"/>
    </row>
    <row r="31" spans="1:6" x14ac:dyDescent="0.2">
      <c r="B31" s="2"/>
    </row>
    <row r="32" spans="1:6" x14ac:dyDescent="0.2">
      <c r="B32" s="2"/>
    </row>
    <row r="33" spans="2:2" x14ac:dyDescent="0.2">
      <c r="B33" s="2"/>
    </row>
    <row r="34" spans="2:2" ht="25.5" x14ac:dyDescent="0.2">
      <c r="B34" s="2" t="s">
        <v>1011</v>
      </c>
    </row>
    <row r="35" spans="2:2" x14ac:dyDescent="0.2">
      <c r="B35" s="2" t="s">
        <v>1012</v>
      </c>
    </row>
    <row r="36" spans="2:2" ht="25.5" x14ac:dyDescent="0.2">
      <c r="B36" s="2" t="s">
        <v>1013</v>
      </c>
    </row>
  </sheetData>
  <mergeCells count="16">
    <mergeCell ref="A1:C1"/>
    <mergeCell ref="A2:C2"/>
    <mergeCell ref="A3:C3"/>
    <mergeCell ref="A4:C4"/>
    <mergeCell ref="A5:C5"/>
    <mergeCell ref="A6:C6"/>
    <mergeCell ref="A17:B17"/>
    <mergeCell ref="A20:B20"/>
    <mergeCell ref="A22:B22"/>
    <mergeCell ref="A30:F30"/>
    <mergeCell ref="A7:C7"/>
    <mergeCell ref="A9:B9"/>
    <mergeCell ref="A10:B10"/>
    <mergeCell ref="A12:B12"/>
    <mergeCell ref="A15:B15"/>
    <mergeCell ref="A16:B16"/>
  </mergeCells>
  <phoneticPr fontId="2"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5:D6"/>
  <sheetViews>
    <sheetView workbookViewId="0">
      <selection activeCell="C10" sqref="C10"/>
    </sheetView>
  </sheetViews>
  <sheetFormatPr defaultRowHeight="12.75" x14ac:dyDescent="0.2"/>
  <cols>
    <col min="2" max="2" width="30.140625" customWidth="1"/>
  </cols>
  <sheetData>
    <row r="5" spans="2:4" x14ac:dyDescent="0.2">
      <c r="C5" s="359" t="s">
        <v>877</v>
      </c>
      <c r="D5" s="359" t="s">
        <v>878</v>
      </c>
    </row>
    <row r="6" spans="2:4" x14ac:dyDescent="0.2">
      <c r="B6" s="283" t="s">
        <v>393</v>
      </c>
    </row>
  </sheetData>
  <phoneticPr fontId="2"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39997558519241921"/>
    <pageSetUpPr fitToPage="1"/>
  </sheetPr>
  <dimension ref="A1:AH361"/>
  <sheetViews>
    <sheetView tabSelected="1" zoomScaleNormal="100" workbookViewId="0">
      <selection activeCell="B37" sqref="B37"/>
    </sheetView>
  </sheetViews>
  <sheetFormatPr defaultRowHeight="12.75" x14ac:dyDescent="0.2"/>
  <cols>
    <col min="1" max="1" width="44.5703125" style="72" customWidth="1"/>
    <col min="2" max="2" width="58.7109375" style="72" customWidth="1"/>
    <col min="3" max="16384" width="9.140625" style="70"/>
  </cols>
  <sheetData>
    <row r="1" spans="1:4" ht="15" customHeight="1" x14ac:dyDescent="0.25">
      <c r="A1" s="50" t="s">
        <v>1036</v>
      </c>
      <c r="B1" s="83" t="s">
        <v>804</v>
      </c>
      <c r="C1" s="83"/>
      <c r="D1" s="83"/>
    </row>
    <row r="2" spans="1:4" s="71" customFormat="1" ht="18" customHeight="1" x14ac:dyDescent="0.35">
      <c r="A2" s="50" t="s">
        <v>805</v>
      </c>
      <c r="B2" s="46"/>
      <c r="C2" s="83"/>
      <c r="D2" s="83"/>
    </row>
    <row r="3" spans="1:4" s="38" customFormat="1" ht="15" customHeight="1" x14ac:dyDescent="0.35">
      <c r="A3" s="50" t="s">
        <v>806</v>
      </c>
      <c r="B3" s="46"/>
      <c r="C3" s="83"/>
      <c r="D3" s="83"/>
    </row>
    <row r="4" spans="1:4" s="38" customFormat="1" ht="19.5" customHeight="1" x14ac:dyDescent="0.35">
      <c r="A4" s="50" t="s">
        <v>220</v>
      </c>
      <c r="B4" s="46"/>
      <c r="C4" s="83"/>
      <c r="D4" s="83"/>
    </row>
    <row r="5" spans="1:4" s="38" customFormat="1" ht="20.25" customHeight="1" x14ac:dyDescent="0.3">
      <c r="A5" s="515" t="s">
        <v>221</v>
      </c>
      <c r="B5" s="260">
        <f>$B$11</f>
        <v>0</v>
      </c>
      <c r="C5" s="83"/>
      <c r="D5" s="83"/>
    </row>
    <row r="6" spans="1:4" s="71" customFormat="1" ht="15" customHeight="1" x14ac:dyDescent="0.3">
      <c r="A6" s="515" t="s">
        <v>1034</v>
      </c>
      <c r="B6" s="258">
        <f>$B$12</f>
        <v>0</v>
      </c>
      <c r="C6" s="83"/>
      <c r="D6" s="83"/>
    </row>
    <row r="7" spans="1:4" s="71" customFormat="1" ht="14.25" customHeight="1" x14ac:dyDescent="0.3">
      <c r="A7" s="515" t="s">
        <v>222</v>
      </c>
      <c r="B7" s="259">
        <f>$B$14</f>
        <v>41455</v>
      </c>
      <c r="C7" s="83"/>
      <c r="D7" s="83"/>
    </row>
    <row r="8" spans="1:4" ht="15" customHeight="1" thickBot="1" x14ac:dyDescent="0.4">
      <c r="A8" s="46"/>
      <c r="B8" s="46"/>
      <c r="C8" s="83"/>
      <c r="D8" s="83"/>
    </row>
    <row r="9" spans="1:4" ht="19.5" customHeight="1" thickBot="1" x14ac:dyDescent="0.3">
      <c r="B9" s="723" t="s">
        <v>549</v>
      </c>
      <c r="C9" s="83"/>
      <c r="D9" s="83"/>
    </row>
    <row r="10" spans="1:4" ht="12" customHeight="1" x14ac:dyDescent="0.35">
      <c r="A10" s="46"/>
      <c r="B10" s="46"/>
      <c r="C10" s="83"/>
      <c r="D10" s="83"/>
    </row>
    <row r="11" spans="1:4" s="73" customFormat="1" ht="16.5" customHeight="1" x14ac:dyDescent="0.25">
      <c r="A11" s="83" t="s">
        <v>221</v>
      </c>
      <c r="B11" s="724"/>
      <c r="C11" s="83"/>
      <c r="D11" s="83"/>
    </row>
    <row r="12" spans="1:4" s="74" customFormat="1" ht="16.5" customHeight="1" x14ac:dyDescent="0.25">
      <c r="A12" s="83" t="s">
        <v>1034</v>
      </c>
      <c r="B12" s="724"/>
      <c r="C12" s="83"/>
      <c r="D12" s="83"/>
    </row>
    <row r="13" spans="1:4" ht="15.75" x14ac:dyDescent="0.25">
      <c r="A13" s="83" t="s">
        <v>339</v>
      </c>
      <c r="B13" s="256">
        <v>41091</v>
      </c>
      <c r="C13" s="83"/>
      <c r="D13" s="83"/>
    </row>
    <row r="14" spans="1:4" ht="15.75" x14ac:dyDescent="0.25">
      <c r="A14" s="83" t="s">
        <v>340</v>
      </c>
      <c r="B14" s="256">
        <v>41455</v>
      </c>
      <c r="C14" s="83"/>
      <c r="D14" s="83"/>
    </row>
    <row r="15" spans="1:4" ht="15.75" x14ac:dyDescent="0.25">
      <c r="A15" s="83" t="s">
        <v>355</v>
      </c>
      <c r="B15" s="256">
        <v>41883</v>
      </c>
      <c r="C15" s="83"/>
      <c r="D15" s="83"/>
    </row>
    <row r="16" spans="1:4" ht="15.75" customHeight="1" x14ac:dyDescent="0.35">
      <c r="A16" s="82" t="s">
        <v>223</v>
      </c>
      <c r="B16" s="46"/>
      <c r="C16" s="83"/>
      <c r="D16" s="83"/>
    </row>
    <row r="17" spans="1:4" ht="15.75" x14ac:dyDescent="0.25">
      <c r="A17" s="83" t="s">
        <v>343</v>
      </c>
      <c r="B17" s="724"/>
      <c r="C17" s="83"/>
      <c r="D17" s="83"/>
    </row>
    <row r="18" spans="1:4" ht="15.75" x14ac:dyDescent="0.25">
      <c r="A18" s="83" t="s">
        <v>344</v>
      </c>
      <c r="B18" s="724"/>
      <c r="C18" s="83"/>
      <c r="D18" s="83"/>
    </row>
    <row r="19" spans="1:4" ht="15.75" x14ac:dyDescent="0.25">
      <c r="A19" s="83" t="s">
        <v>589</v>
      </c>
      <c r="B19" s="724"/>
      <c r="C19" s="83"/>
      <c r="D19" s="83"/>
    </row>
    <row r="20" spans="1:4" ht="15.75" x14ac:dyDescent="0.25">
      <c r="A20" s="83" t="s">
        <v>345</v>
      </c>
      <c r="B20" s="725"/>
      <c r="C20" s="83"/>
      <c r="D20" s="83"/>
    </row>
    <row r="21" spans="1:4" ht="15.75" x14ac:dyDescent="0.25">
      <c r="A21" s="83" t="s">
        <v>338</v>
      </c>
      <c r="B21" s="724"/>
      <c r="C21" s="83"/>
      <c r="D21" s="83"/>
    </row>
    <row r="22" spans="1:4" ht="18.75" customHeight="1" x14ac:dyDescent="0.25">
      <c r="A22" s="83" t="s">
        <v>224</v>
      </c>
      <c r="B22" s="724"/>
      <c r="C22" s="83"/>
      <c r="D22" s="83"/>
    </row>
    <row r="23" spans="1:4" ht="15.75" customHeight="1" x14ac:dyDescent="0.25">
      <c r="A23" s="83" t="s">
        <v>225</v>
      </c>
      <c r="B23" s="724"/>
      <c r="C23" s="83"/>
      <c r="D23" s="83"/>
    </row>
    <row r="24" spans="1:4" ht="18.75" customHeight="1" x14ac:dyDescent="0.25">
      <c r="A24" s="83" t="s">
        <v>346</v>
      </c>
      <c r="B24" s="724"/>
      <c r="C24" s="83"/>
      <c r="D24" s="83"/>
    </row>
    <row r="25" spans="1:4" ht="17.25" customHeight="1" x14ac:dyDescent="0.25">
      <c r="A25" s="83" t="s">
        <v>224</v>
      </c>
      <c r="B25" s="724"/>
      <c r="C25" s="83"/>
      <c r="D25" s="83"/>
    </row>
    <row r="26" spans="1:4" ht="18.75" customHeight="1" x14ac:dyDescent="0.25">
      <c r="A26" s="83" t="s">
        <v>225</v>
      </c>
      <c r="B26" s="724"/>
      <c r="C26" s="83"/>
      <c r="D26" s="83"/>
    </row>
    <row r="27" spans="1:4" ht="11.25" customHeight="1" x14ac:dyDescent="0.35">
      <c r="A27" s="50"/>
      <c r="B27" s="46"/>
      <c r="C27" s="83"/>
      <c r="D27" s="83"/>
    </row>
    <row r="28" spans="1:4" ht="18.75" customHeight="1" x14ac:dyDescent="0.25">
      <c r="A28" s="82" t="s">
        <v>226</v>
      </c>
      <c r="B28" s="50"/>
      <c r="C28" s="83"/>
      <c r="D28" s="83"/>
    </row>
    <row r="29" spans="1:4" ht="27" customHeight="1" x14ac:dyDescent="0.25">
      <c r="A29" s="244" t="s">
        <v>341</v>
      </c>
      <c r="B29" s="257" t="s">
        <v>590</v>
      </c>
      <c r="C29" s="83"/>
      <c r="D29" s="83"/>
    </row>
    <row r="30" spans="1:4" ht="16.5" customHeight="1" x14ac:dyDescent="0.25">
      <c r="A30" s="514" t="s">
        <v>347</v>
      </c>
      <c r="B30" s="516" t="s">
        <v>1093</v>
      </c>
      <c r="C30" s="83"/>
      <c r="D30" s="83"/>
    </row>
    <row r="31" spans="1:4" ht="15.75" customHeight="1" x14ac:dyDescent="0.25">
      <c r="A31" s="514" t="s">
        <v>348</v>
      </c>
      <c r="B31" s="516" t="s">
        <v>1094</v>
      </c>
      <c r="C31" s="83"/>
      <c r="D31" s="83"/>
    </row>
    <row r="32" spans="1:4" ht="18.75" customHeight="1" x14ac:dyDescent="0.25">
      <c r="A32" s="514" t="s">
        <v>349</v>
      </c>
      <c r="B32" s="516" t="s">
        <v>1095</v>
      </c>
      <c r="C32" s="83"/>
      <c r="D32" s="83"/>
    </row>
    <row r="33" spans="1:4" ht="15" customHeight="1" x14ac:dyDescent="0.25">
      <c r="A33" s="514" t="s">
        <v>350</v>
      </c>
      <c r="B33" s="516" t="s">
        <v>351</v>
      </c>
      <c r="C33" s="83"/>
      <c r="D33" s="83"/>
    </row>
    <row r="34" spans="1:4" ht="24" customHeight="1" x14ac:dyDescent="0.35">
      <c r="A34" s="82" t="s">
        <v>227</v>
      </c>
      <c r="B34" s="46"/>
      <c r="C34" s="83"/>
      <c r="D34" s="83"/>
    </row>
    <row r="35" spans="1:4" ht="46.5" customHeight="1" x14ac:dyDescent="0.25">
      <c r="A35" s="261" t="s">
        <v>342</v>
      </c>
      <c r="B35" s="726"/>
      <c r="C35" s="83"/>
      <c r="D35" s="83"/>
    </row>
    <row r="36" spans="1:4" ht="65.25" customHeight="1" x14ac:dyDescent="0.25">
      <c r="A36" s="751" t="s">
        <v>869</v>
      </c>
      <c r="B36" s="751"/>
      <c r="C36" s="83"/>
      <c r="D36" s="83"/>
    </row>
    <row r="37" spans="1:4" ht="65.25" customHeight="1" x14ac:dyDescent="0.25">
      <c r="A37" s="261" t="s">
        <v>870</v>
      </c>
      <c r="B37" s="726"/>
      <c r="C37" s="83"/>
      <c r="D37" s="83"/>
    </row>
    <row r="38" spans="1:4" ht="24" customHeight="1" x14ac:dyDescent="0.25">
      <c r="A38" s="261" t="s">
        <v>352</v>
      </c>
      <c r="B38" s="262" t="s">
        <v>228</v>
      </c>
      <c r="C38" s="83"/>
      <c r="D38" s="83"/>
    </row>
    <row r="39" spans="1:4" ht="15.75" customHeight="1" x14ac:dyDescent="0.25">
      <c r="A39" s="261" t="s">
        <v>353</v>
      </c>
      <c r="B39" s="724"/>
      <c r="C39" s="83"/>
      <c r="D39" s="83"/>
    </row>
    <row r="40" spans="1:4" ht="15" customHeight="1" x14ac:dyDescent="0.25">
      <c r="A40" s="261" t="s">
        <v>354</v>
      </c>
      <c r="B40" s="724"/>
      <c r="C40" s="83"/>
      <c r="D40" s="83"/>
    </row>
    <row r="41" spans="1:4" ht="12" customHeight="1" x14ac:dyDescent="0.25">
      <c r="A41" s="83"/>
      <c r="B41" s="83"/>
      <c r="C41" s="83"/>
      <c r="D41" s="83"/>
    </row>
    <row r="42" spans="1:4" ht="72.75" customHeight="1" x14ac:dyDescent="0.25">
      <c r="A42" s="83"/>
      <c r="B42" s="83"/>
      <c r="C42" s="83"/>
      <c r="D42" s="83"/>
    </row>
    <row r="43" spans="1:4" ht="36" customHeight="1" x14ac:dyDescent="0.25">
      <c r="A43" s="83"/>
      <c r="B43" s="83"/>
      <c r="C43" s="83"/>
      <c r="D43" s="83"/>
    </row>
    <row r="44" spans="1:4" ht="15.75" x14ac:dyDescent="0.25">
      <c r="A44" s="83"/>
      <c r="B44" s="83"/>
      <c r="C44" s="83"/>
      <c r="D44" s="83"/>
    </row>
    <row r="45" spans="1:4" ht="15.75" x14ac:dyDescent="0.25">
      <c r="A45" s="83"/>
      <c r="B45" s="83"/>
      <c r="C45" s="83"/>
      <c r="D45" s="83"/>
    </row>
    <row r="46" spans="1:4" ht="15.75" x14ac:dyDescent="0.25">
      <c r="A46" s="83"/>
      <c r="B46" s="83"/>
      <c r="C46" s="83"/>
      <c r="D46" s="83"/>
    </row>
    <row r="47" spans="1:4" ht="15.75" x14ac:dyDescent="0.25">
      <c r="A47" s="83"/>
      <c r="B47" s="83"/>
      <c r="C47" s="83"/>
      <c r="D47" s="83"/>
    </row>
    <row r="48" spans="1:4" ht="15.75" x14ac:dyDescent="0.25">
      <c r="A48" s="83"/>
      <c r="B48" s="83"/>
      <c r="C48" s="83"/>
      <c r="D48" s="83"/>
    </row>
    <row r="49" spans="1:4" ht="15.75" x14ac:dyDescent="0.25">
      <c r="A49" s="83"/>
      <c r="B49" s="83"/>
      <c r="C49" s="83"/>
      <c r="D49" s="83"/>
    </row>
    <row r="50" spans="1:4" ht="15.75" x14ac:dyDescent="0.25">
      <c r="A50" s="83"/>
      <c r="B50" s="83"/>
      <c r="C50" s="83"/>
      <c r="D50" s="83"/>
    </row>
    <row r="83" spans="1:7" x14ac:dyDescent="0.2">
      <c r="C83" s="76"/>
    </row>
    <row r="84" spans="1:7" x14ac:dyDescent="0.2">
      <c r="C84" s="76"/>
    </row>
    <row r="87" spans="1:7" x14ac:dyDescent="0.2">
      <c r="D87" s="76"/>
      <c r="E87" s="76"/>
      <c r="F87" s="76"/>
      <c r="G87" s="76"/>
    </row>
    <row r="88" spans="1:7" x14ac:dyDescent="0.2">
      <c r="E88" s="76"/>
      <c r="F88" s="76"/>
    </row>
    <row r="89" spans="1:7" x14ac:dyDescent="0.2">
      <c r="C89" s="76"/>
    </row>
    <row r="91" spans="1:7" x14ac:dyDescent="0.2">
      <c r="A91" s="77"/>
      <c r="B91" s="77"/>
    </row>
    <row r="185" spans="28:34" x14ac:dyDescent="0.2">
      <c r="AB185" s="70" t="s">
        <v>229</v>
      </c>
      <c r="AC185" s="70" t="s">
        <v>230</v>
      </c>
      <c r="AD185" s="70" t="s">
        <v>255</v>
      </c>
      <c r="AE185" s="70" t="s">
        <v>256</v>
      </c>
      <c r="AF185" s="70" t="s">
        <v>257</v>
      </c>
      <c r="AG185" s="70" t="s">
        <v>229</v>
      </c>
      <c r="AH185" s="70" t="s">
        <v>258</v>
      </c>
    </row>
    <row r="225" spans="1:2" x14ac:dyDescent="0.2">
      <c r="B225" s="79"/>
    </row>
    <row r="226" spans="1:2" x14ac:dyDescent="0.2">
      <c r="A226" s="77"/>
    </row>
    <row r="228" spans="1:2" x14ac:dyDescent="0.2">
      <c r="A228" s="77"/>
    </row>
    <row r="229" spans="1:2" x14ac:dyDescent="0.2">
      <c r="A229" s="77"/>
    </row>
    <row r="232" spans="1:2" x14ac:dyDescent="0.2">
      <c r="A232" s="79"/>
      <c r="B232" s="77"/>
    </row>
    <row r="233" spans="1:2" x14ac:dyDescent="0.2">
      <c r="A233" s="77"/>
    </row>
    <row r="234" spans="1:2" x14ac:dyDescent="0.2">
      <c r="A234" s="77"/>
    </row>
    <row r="235" spans="1:2" x14ac:dyDescent="0.2">
      <c r="A235" s="77"/>
    </row>
    <row r="236" spans="1:2" x14ac:dyDescent="0.2">
      <c r="A236" s="77"/>
    </row>
    <row r="239" spans="1:2" x14ac:dyDescent="0.2">
      <c r="B239" s="79"/>
    </row>
    <row r="240" spans="1:2" x14ac:dyDescent="0.2">
      <c r="A240" s="77"/>
    </row>
    <row r="241" spans="1:2" x14ac:dyDescent="0.2">
      <c r="A241" s="77"/>
    </row>
    <row r="242" spans="1:2" x14ac:dyDescent="0.2">
      <c r="A242" s="77"/>
    </row>
    <row r="243" spans="1:2" x14ac:dyDescent="0.2">
      <c r="A243" s="77"/>
    </row>
    <row r="246" spans="1:2" x14ac:dyDescent="0.2">
      <c r="A246" s="79"/>
      <c r="B246" s="77"/>
    </row>
    <row r="247" spans="1:2" x14ac:dyDescent="0.2">
      <c r="A247" s="77"/>
    </row>
    <row r="248" spans="1:2" x14ac:dyDescent="0.2">
      <c r="A248" s="77"/>
    </row>
    <row r="249" spans="1:2" x14ac:dyDescent="0.2">
      <c r="A249" s="77"/>
    </row>
    <row r="250" spans="1:2" x14ac:dyDescent="0.2">
      <c r="A250" s="77"/>
    </row>
    <row r="253" spans="1:2" x14ac:dyDescent="0.2">
      <c r="A253" s="79"/>
      <c r="B253" s="77"/>
    </row>
    <row r="254" spans="1:2" x14ac:dyDescent="0.2">
      <c r="A254" s="77"/>
    </row>
    <row r="255" spans="1:2" x14ac:dyDescent="0.2">
      <c r="A255" s="77"/>
    </row>
    <row r="256" spans="1:2" x14ac:dyDescent="0.2">
      <c r="A256" s="77"/>
    </row>
    <row r="257" spans="1:11" x14ac:dyDescent="0.2">
      <c r="A257" s="77"/>
    </row>
    <row r="259" spans="1:11" x14ac:dyDescent="0.2">
      <c r="A259" s="80"/>
      <c r="C259" s="81"/>
      <c r="D259" s="81"/>
      <c r="G259" s="81"/>
      <c r="H259" s="81"/>
      <c r="K259" s="81"/>
    </row>
    <row r="318" spans="1:3" x14ac:dyDescent="0.2">
      <c r="A318" s="77"/>
      <c r="B318" s="77"/>
    </row>
    <row r="319" spans="1:3" x14ac:dyDescent="0.2">
      <c r="A319" s="80"/>
      <c r="C319" s="81"/>
    </row>
    <row r="320" spans="1:3" x14ac:dyDescent="0.2">
      <c r="A320" s="80"/>
    </row>
    <row r="321" spans="1:1" x14ac:dyDescent="0.2">
      <c r="A321" s="80"/>
    </row>
    <row r="322" spans="1:1" x14ac:dyDescent="0.2">
      <c r="A322" s="80"/>
    </row>
    <row r="323" spans="1:1" x14ac:dyDescent="0.2">
      <c r="A323" s="80"/>
    </row>
    <row r="324" spans="1:1" x14ac:dyDescent="0.2">
      <c r="A324" s="80"/>
    </row>
    <row r="325" spans="1:1" x14ac:dyDescent="0.2">
      <c r="A325" s="80"/>
    </row>
    <row r="354" spans="3:13" x14ac:dyDescent="0.2">
      <c r="C354" s="81"/>
    </row>
    <row r="355" spans="3:13" x14ac:dyDescent="0.2">
      <c r="I355" s="81"/>
    </row>
    <row r="358" spans="3:13" x14ac:dyDescent="0.2">
      <c r="C358" s="78"/>
    </row>
    <row r="361" spans="3:13" x14ac:dyDescent="0.2">
      <c r="L361" s="70" t="s">
        <v>259</v>
      </c>
      <c r="M361" s="70" t="s">
        <v>260</v>
      </c>
    </row>
  </sheetData>
  <sheetProtection password="D13B" sheet="1" objects="1" scenarios="1" selectLockedCells="1"/>
  <mergeCells count="1">
    <mergeCell ref="A36:B36"/>
  </mergeCells>
  <phoneticPr fontId="2" type="noConversion"/>
  <printOptions horizontalCentered="1"/>
  <pageMargins left="0.63" right="0.24" top="0.17" bottom="0.33" header="0.18" footer="0.17"/>
  <pageSetup scale="96" orientation="portrait" r:id="rId1"/>
  <headerFooter alignWithMargins="0">
    <oddFooter>&amp;C&amp;F \ &amp;A</oddFooter>
  </headerFooter>
  <ignoredErrors>
    <ignoredError sqref="B5:B6"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Q183"/>
  <sheetViews>
    <sheetView topLeftCell="B1" workbookViewId="0">
      <selection activeCell="T34" sqref="T34"/>
    </sheetView>
  </sheetViews>
  <sheetFormatPr defaultRowHeight="15.75" x14ac:dyDescent="0.25"/>
  <cols>
    <col min="1" max="1" width="10.5703125" style="167" bestFit="1" customWidth="1"/>
    <col min="2" max="2" width="6" style="135" customWidth="1"/>
    <col min="3" max="3" width="0.7109375" style="135" customWidth="1"/>
    <col min="4" max="4" width="11.5703125" style="167" customWidth="1"/>
    <col min="5" max="5" width="6.7109375" style="167" customWidth="1"/>
    <col min="6" max="6" width="0.7109375" style="135" customWidth="1"/>
    <col min="7" max="7" width="12" style="167" bestFit="1" customWidth="1"/>
    <col min="8" max="8" width="6" style="167" customWidth="1"/>
    <col min="9" max="9" width="0.7109375" style="135" customWidth="1"/>
    <col min="10" max="10" width="11.42578125" style="167" customWidth="1"/>
    <col min="11" max="11" width="6.42578125" style="167" customWidth="1"/>
    <col min="12" max="12" width="0.7109375" style="135" customWidth="1"/>
    <col min="13" max="13" width="13.5703125" style="167" customWidth="1"/>
    <col min="14" max="14" width="5.5703125" style="167" customWidth="1"/>
    <col min="15" max="16384" width="9.140625" style="167"/>
  </cols>
  <sheetData>
    <row r="1" spans="1:17" x14ac:dyDescent="0.25">
      <c r="A1" s="50" t="s">
        <v>1036</v>
      </c>
      <c r="B1" s="50"/>
      <c r="C1" s="50"/>
      <c r="D1" s="50"/>
      <c r="E1" s="50"/>
      <c r="F1" s="50"/>
      <c r="G1" s="50"/>
      <c r="H1" s="50"/>
      <c r="I1" s="50"/>
      <c r="J1" s="50"/>
      <c r="K1" s="50"/>
      <c r="L1" s="50"/>
      <c r="M1" s="752" t="s">
        <v>459</v>
      </c>
      <c r="N1" s="752"/>
      <c r="O1" s="50"/>
    </row>
    <row r="2" spans="1:17" x14ac:dyDescent="0.25">
      <c r="A2" s="50" t="s">
        <v>805</v>
      </c>
      <c r="B2" s="50"/>
      <c r="C2" s="50"/>
      <c r="D2" s="50"/>
      <c r="E2" s="50"/>
      <c r="F2" s="50"/>
      <c r="G2" s="50"/>
      <c r="H2" s="50"/>
      <c r="I2" s="50"/>
      <c r="J2" s="50"/>
      <c r="K2" s="50"/>
      <c r="L2" s="50"/>
      <c r="M2" s="50"/>
      <c r="N2" s="50"/>
      <c r="O2" s="50"/>
    </row>
    <row r="3" spans="1:17" x14ac:dyDescent="0.25">
      <c r="A3" s="50" t="s">
        <v>806</v>
      </c>
      <c r="B3" s="50"/>
      <c r="C3" s="50"/>
      <c r="D3" s="50"/>
      <c r="E3" s="50"/>
      <c r="F3" s="50"/>
      <c r="G3" s="50"/>
      <c r="H3" s="50"/>
      <c r="I3" s="50"/>
      <c r="J3" s="50"/>
      <c r="K3" s="50"/>
      <c r="L3" s="50"/>
      <c r="M3" s="50"/>
      <c r="N3" s="50"/>
      <c r="O3" s="50"/>
    </row>
    <row r="4" spans="1:17" x14ac:dyDescent="0.25">
      <c r="A4" s="50" t="s">
        <v>550</v>
      </c>
      <c r="B4" s="50"/>
      <c r="C4" s="50"/>
      <c r="D4" s="50"/>
      <c r="E4" s="50"/>
      <c r="F4" s="50"/>
      <c r="G4" s="50"/>
      <c r="H4" s="50"/>
      <c r="I4" s="50"/>
      <c r="J4" s="50"/>
      <c r="K4" s="50"/>
      <c r="L4" s="50"/>
      <c r="M4" s="50"/>
      <c r="N4" s="50"/>
      <c r="O4" s="50"/>
    </row>
    <row r="5" spans="1:17" ht="16.5" thickBot="1" x14ac:dyDescent="0.3">
      <c r="A5" s="50"/>
      <c r="B5" s="50"/>
      <c r="C5" s="50"/>
      <c r="D5" s="50"/>
      <c r="E5" s="50"/>
      <c r="F5" s="50"/>
      <c r="G5" s="50"/>
      <c r="H5" s="50"/>
      <c r="I5" s="50"/>
      <c r="J5" s="50"/>
      <c r="K5" s="50"/>
      <c r="L5" s="50"/>
      <c r="M5" s="50"/>
      <c r="N5" s="50"/>
      <c r="O5" s="50"/>
    </row>
    <row r="6" spans="1:17" ht="23.25" customHeight="1" thickBot="1" x14ac:dyDescent="0.3">
      <c r="A6" s="267" t="s">
        <v>551</v>
      </c>
      <c r="B6" s="246" t="s">
        <v>766</v>
      </c>
      <c r="C6" s="247"/>
      <c r="D6" s="267" t="s">
        <v>551</v>
      </c>
      <c r="E6" s="246" t="s">
        <v>766</v>
      </c>
      <c r="F6" s="247"/>
      <c r="G6" s="267" t="s">
        <v>551</v>
      </c>
      <c r="H6" s="246" t="s">
        <v>766</v>
      </c>
      <c r="I6" s="247"/>
      <c r="J6" s="267" t="s">
        <v>551</v>
      </c>
      <c r="K6" s="246" t="s">
        <v>766</v>
      </c>
      <c r="L6" s="247"/>
      <c r="M6" s="267" t="s">
        <v>551</v>
      </c>
      <c r="N6" s="246" t="s">
        <v>766</v>
      </c>
      <c r="O6" s="50"/>
      <c r="P6" s="266"/>
      <c r="Q6" s="266"/>
    </row>
    <row r="7" spans="1:17" ht="12" customHeight="1" x14ac:dyDescent="0.25">
      <c r="A7" s="248" t="s">
        <v>591</v>
      </c>
      <c r="B7" s="249">
        <v>1</v>
      </c>
      <c r="C7" s="263"/>
      <c r="D7" s="251" t="s">
        <v>624</v>
      </c>
      <c r="E7" s="252">
        <v>39</v>
      </c>
      <c r="F7" s="263"/>
      <c r="G7" s="251" t="s">
        <v>657</v>
      </c>
      <c r="H7" s="252">
        <v>77</v>
      </c>
      <c r="I7" s="263"/>
      <c r="J7" s="251" t="s">
        <v>690</v>
      </c>
      <c r="K7" s="252">
        <v>114</v>
      </c>
      <c r="L7" s="263"/>
      <c r="M7" s="251" t="s">
        <v>723</v>
      </c>
      <c r="N7" s="252">
        <v>152</v>
      </c>
      <c r="O7" s="50"/>
      <c r="P7" s="266"/>
      <c r="Q7" s="266"/>
    </row>
    <row r="8" spans="1:17" ht="12" customHeight="1" x14ac:dyDescent="0.25">
      <c r="A8" s="251" t="s">
        <v>592</v>
      </c>
      <c r="B8" s="252">
        <v>2</v>
      </c>
      <c r="C8" s="263"/>
      <c r="D8" s="251" t="s">
        <v>625</v>
      </c>
      <c r="E8" s="252">
        <v>40</v>
      </c>
      <c r="F8" s="263"/>
      <c r="G8" s="251" t="s">
        <v>658</v>
      </c>
      <c r="H8" s="252">
        <v>78</v>
      </c>
      <c r="I8" s="263"/>
      <c r="J8" s="251" t="s">
        <v>691</v>
      </c>
      <c r="K8" s="252">
        <v>116</v>
      </c>
      <c r="L8" s="263"/>
      <c r="M8" s="251" t="s">
        <v>724</v>
      </c>
      <c r="N8" s="252">
        <v>153</v>
      </c>
      <c r="O8" s="50"/>
      <c r="P8" s="83"/>
      <c r="Q8" s="266"/>
    </row>
    <row r="9" spans="1:17" ht="12" customHeight="1" x14ac:dyDescent="0.25">
      <c r="A9" s="251" t="s">
        <v>593</v>
      </c>
      <c r="B9" s="252">
        <v>3</v>
      </c>
      <c r="C9" s="263"/>
      <c r="D9" s="251" t="s">
        <v>626</v>
      </c>
      <c r="E9" s="252">
        <v>41</v>
      </c>
      <c r="F9" s="263"/>
      <c r="G9" s="251" t="s">
        <v>659</v>
      </c>
      <c r="H9" s="252">
        <v>79</v>
      </c>
      <c r="I9" s="263"/>
      <c r="J9" s="251" t="s">
        <v>692</v>
      </c>
      <c r="K9" s="252">
        <v>117</v>
      </c>
      <c r="L9" s="263"/>
      <c r="M9" s="251" t="s">
        <v>725</v>
      </c>
      <c r="N9" s="252">
        <v>154</v>
      </c>
      <c r="O9" s="50"/>
      <c r="P9" s="266"/>
      <c r="Q9" s="266"/>
    </row>
    <row r="10" spans="1:17" ht="12" customHeight="1" x14ac:dyDescent="0.25">
      <c r="A10" s="251" t="s">
        <v>594</v>
      </c>
      <c r="B10" s="252">
        <v>4</v>
      </c>
      <c r="C10" s="263"/>
      <c r="D10" s="251" t="s">
        <v>627</v>
      </c>
      <c r="E10" s="252">
        <v>42</v>
      </c>
      <c r="F10" s="263"/>
      <c r="G10" s="251" t="s">
        <v>660</v>
      </c>
      <c r="H10" s="252">
        <v>80</v>
      </c>
      <c r="I10" s="263"/>
      <c r="J10" s="251" t="s">
        <v>693</v>
      </c>
      <c r="K10" s="252">
        <v>118</v>
      </c>
      <c r="L10" s="263"/>
      <c r="M10" s="251" t="s">
        <v>726</v>
      </c>
      <c r="N10" s="252">
        <v>155</v>
      </c>
      <c r="O10" s="50"/>
      <c r="P10" s="266"/>
      <c r="Q10" s="266"/>
    </row>
    <row r="11" spans="1:17" ht="12" customHeight="1" x14ac:dyDescent="0.25">
      <c r="A11" s="251" t="s">
        <v>595</v>
      </c>
      <c r="B11" s="252">
        <v>5</v>
      </c>
      <c r="C11" s="263"/>
      <c r="D11" s="251" t="s">
        <v>628</v>
      </c>
      <c r="E11" s="252">
        <v>43</v>
      </c>
      <c r="F11" s="263"/>
      <c r="G11" s="251" t="s">
        <v>661</v>
      </c>
      <c r="H11" s="252">
        <v>83</v>
      </c>
      <c r="I11" s="263"/>
      <c r="J11" s="251" t="s">
        <v>694</v>
      </c>
      <c r="K11" s="252">
        <v>119</v>
      </c>
      <c r="L11" s="263"/>
      <c r="M11" s="251" t="s">
        <v>727</v>
      </c>
      <c r="N11" s="252">
        <v>156</v>
      </c>
      <c r="O11" s="50"/>
      <c r="P11" s="266"/>
      <c r="Q11" s="266"/>
    </row>
    <row r="12" spans="1:17" ht="12" customHeight="1" x14ac:dyDescent="0.25">
      <c r="A12" s="251" t="s">
        <v>596</v>
      </c>
      <c r="B12" s="252">
        <v>7</v>
      </c>
      <c r="C12" s="263"/>
      <c r="D12" s="251" t="s">
        <v>629</v>
      </c>
      <c r="E12" s="252">
        <v>44</v>
      </c>
      <c r="F12" s="263"/>
      <c r="G12" s="251" t="s">
        <v>662</v>
      </c>
      <c r="H12" s="252">
        <v>84</v>
      </c>
      <c r="I12" s="263"/>
      <c r="J12" s="251" t="s">
        <v>695</v>
      </c>
      <c r="K12" s="252">
        <v>121</v>
      </c>
      <c r="L12" s="263"/>
      <c r="M12" s="251" t="s">
        <v>729</v>
      </c>
      <c r="N12" s="252">
        <v>157</v>
      </c>
      <c r="O12" s="50"/>
      <c r="P12" s="266"/>
      <c r="Q12" s="266"/>
    </row>
    <row r="13" spans="1:17" ht="12" customHeight="1" x14ac:dyDescent="0.25">
      <c r="A13" s="251" t="s">
        <v>597</v>
      </c>
      <c r="B13" s="252">
        <v>8</v>
      </c>
      <c r="C13" s="263"/>
      <c r="D13" s="251" t="s">
        <v>630</v>
      </c>
      <c r="E13" s="252">
        <v>45</v>
      </c>
      <c r="F13" s="263"/>
      <c r="G13" s="251" t="s">
        <v>663</v>
      </c>
      <c r="H13" s="252">
        <v>85</v>
      </c>
      <c r="I13" s="263"/>
      <c r="J13" s="251" t="s">
        <v>696</v>
      </c>
      <c r="K13" s="252">
        <v>122</v>
      </c>
      <c r="L13" s="263"/>
      <c r="M13" s="251" t="s">
        <v>730</v>
      </c>
      <c r="N13" s="252">
        <v>158</v>
      </c>
      <c r="O13" s="50"/>
      <c r="P13" s="266"/>
      <c r="Q13" s="266"/>
    </row>
    <row r="14" spans="1:17" ht="12" customHeight="1" x14ac:dyDescent="0.25">
      <c r="A14" s="251" t="s">
        <v>598</v>
      </c>
      <c r="B14" s="252">
        <v>9</v>
      </c>
      <c r="C14" s="263"/>
      <c r="D14" s="251" t="s">
        <v>631</v>
      </c>
      <c r="E14" s="252">
        <v>46</v>
      </c>
      <c r="F14" s="263"/>
      <c r="G14" s="251" t="s">
        <v>664</v>
      </c>
      <c r="H14" s="252">
        <v>86</v>
      </c>
      <c r="I14" s="263"/>
      <c r="J14" s="251" t="s">
        <v>697</v>
      </c>
      <c r="K14" s="252">
        <v>123</v>
      </c>
      <c r="L14" s="263"/>
      <c r="M14" s="251" t="s">
        <v>731</v>
      </c>
      <c r="N14" s="252">
        <v>159</v>
      </c>
      <c r="O14" s="50"/>
      <c r="P14" s="266"/>
      <c r="Q14" s="266"/>
    </row>
    <row r="15" spans="1:17" ht="12" customHeight="1" x14ac:dyDescent="0.25">
      <c r="A15" s="251" t="s">
        <v>599</v>
      </c>
      <c r="B15" s="252">
        <v>11</v>
      </c>
      <c r="C15" s="263"/>
      <c r="D15" s="251" t="s">
        <v>632</v>
      </c>
      <c r="E15" s="252">
        <v>47</v>
      </c>
      <c r="F15" s="263"/>
      <c r="G15" s="251" t="s">
        <v>665</v>
      </c>
      <c r="H15" s="252">
        <v>88</v>
      </c>
      <c r="I15" s="263"/>
      <c r="J15" s="251" t="s">
        <v>698</v>
      </c>
      <c r="K15" s="252">
        <v>124</v>
      </c>
      <c r="L15" s="263"/>
      <c r="M15" s="251" t="s">
        <v>732</v>
      </c>
      <c r="N15" s="252">
        <v>160</v>
      </c>
      <c r="O15" s="50"/>
      <c r="P15" s="266"/>
      <c r="Q15" s="266"/>
    </row>
    <row r="16" spans="1:17" ht="12" customHeight="1" x14ac:dyDescent="0.25">
      <c r="A16" s="251" t="s">
        <v>600</v>
      </c>
      <c r="B16" s="252">
        <v>12</v>
      </c>
      <c r="C16" s="263"/>
      <c r="D16" s="251" t="s">
        <v>633</v>
      </c>
      <c r="E16" s="252">
        <v>48</v>
      </c>
      <c r="F16" s="263"/>
      <c r="G16" s="251" t="s">
        <v>666</v>
      </c>
      <c r="H16" s="252">
        <v>89</v>
      </c>
      <c r="I16" s="263"/>
      <c r="J16" s="251" t="s">
        <v>699</v>
      </c>
      <c r="K16" s="252">
        <v>125</v>
      </c>
      <c r="L16" s="263"/>
      <c r="M16" s="251" t="s">
        <v>733</v>
      </c>
      <c r="N16" s="252">
        <v>161</v>
      </c>
      <c r="O16" s="50"/>
      <c r="P16" s="266"/>
      <c r="Q16" s="266"/>
    </row>
    <row r="17" spans="1:17" ht="12" customHeight="1" x14ac:dyDescent="0.25">
      <c r="A17" s="251" t="s">
        <v>601</v>
      </c>
      <c r="B17" s="252">
        <v>13</v>
      </c>
      <c r="C17" s="263"/>
      <c r="D17" s="251" t="s">
        <v>634</v>
      </c>
      <c r="E17" s="252">
        <v>49</v>
      </c>
      <c r="F17" s="263"/>
      <c r="G17" s="251" t="s">
        <v>667</v>
      </c>
      <c r="H17" s="252">
        <v>90</v>
      </c>
      <c r="I17" s="263"/>
      <c r="J17" s="251" t="s">
        <v>700</v>
      </c>
      <c r="K17" s="252">
        <v>126</v>
      </c>
      <c r="L17" s="263"/>
      <c r="M17" s="251" t="s">
        <v>734</v>
      </c>
      <c r="N17" s="252">
        <v>162</v>
      </c>
      <c r="O17" s="50"/>
      <c r="P17" s="266"/>
      <c r="Q17" s="266"/>
    </row>
    <row r="18" spans="1:17" ht="12" customHeight="1" x14ac:dyDescent="0.25">
      <c r="A18" s="251" t="s">
        <v>602</v>
      </c>
      <c r="B18" s="252">
        <v>14</v>
      </c>
      <c r="C18" s="250"/>
      <c r="D18" s="251" t="s">
        <v>635</v>
      </c>
      <c r="E18" s="252">
        <v>50</v>
      </c>
      <c r="F18" s="250"/>
      <c r="G18" s="251" t="s">
        <v>668</v>
      </c>
      <c r="H18" s="252">
        <v>91</v>
      </c>
      <c r="I18" s="250"/>
      <c r="J18" s="251" t="s">
        <v>701</v>
      </c>
      <c r="K18" s="252">
        <v>127</v>
      </c>
      <c r="L18" s="250"/>
      <c r="M18" s="251" t="s">
        <v>735</v>
      </c>
      <c r="N18" s="252">
        <v>163</v>
      </c>
      <c r="O18" s="50"/>
      <c r="P18" s="266"/>
      <c r="Q18" s="266"/>
    </row>
    <row r="19" spans="1:17" ht="12" customHeight="1" x14ac:dyDescent="0.25">
      <c r="A19" s="251" t="s">
        <v>603</v>
      </c>
      <c r="B19" s="252">
        <v>15</v>
      </c>
      <c r="C19" s="250"/>
      <c r="D19" s="251" t="s">
        <v>636</v>
      </c>
      <c r="E19" s="252">
        <v>51</v>
      </c>
      <c r="F19" s="250"/>
      <c r="G19" s="251" t="s">
        <v>669</v>
      </c>
      <c r="H19" s="252">
        <v>92</v>
      </c>
      <c r="I19" s="250"/>
      <c r="J19" s="251" t="s">
        <v>702</v>
      </c>
      <c r="K19" s="252">
        <v>128</v>
      </c>
      <c r="L19" s="250"/>
      <c r="M19" s="251" t="s">
        <v>736</v>
      </c>
      <c r="N19" s="252">
        <v>164</v>
      </c>
      <c r="O19" s="50"/>
      <c r="P19" s="266"/>
      <c r="Q19" s="266"/>
    </row>
    <row r="20" spans="1:17" ht="12" customHeight="1" x14ac:dyDescent="0.25">
      <c r="A20" s="251" t="s">
        <v>604</v>
      </c>
      <c r="B20" s="252">
        <v>17</v>
      </c>
      <c r="C20" s="250"/>
      <c r="D20" s="251" t="s">
        <v>637</v>
      </c>
      <c r="E20" s="252">
        <v>52</v>
      </c>
      <c r="F20" s="250"/>
      <c r="G20" s="251" t="s">
        <v>670</v>
      </c>
      <c r="H20" s="252">
        <v>93</v>
      </c>
      <c r="I20" s="250"/>
      <c r="J20" s="251" t="s">
        <v>703</v>
      </c>
      <c r="K20" s="252">
        <v>129</v>
      </c>
      <c r="L20" s="250"/>
      <c r="M20" s="251" t="s">
        <v>737</v>
      </c>
      <c r="N20" s="252">
        <v>165</v>
      </c>
      <c r="O20" s="50"/>
      <c r="P20" s="266"/>
      <c r="Q20" s="266"/>
    </row>
    <row r="21" spans="1:17" ht="12" customHeight="1" x14ac:dyDescent="0.25">
      <c r="A21" s="251" t="s">
        <v>605</v>
      </c>
      <c r="B21" s="252">
        <v>18</v>
      </c>
      <c r="C21" s="250"/>
      <c r="D21" s="251" t="s">
        <v>638</v>
      </c>
      <c r="E21" s="252">
        <v>53</v>
      </c>
      <c r="F21" s="250"/>
      <c r="G21" s="251" t="s">
        <v>671</v>
      </c>
      <c r="H21" s="252">
        <v>94</v>
      </c>
      <c r="I21" s="250"/>
      <c r="J21" s="251" t="s">
        <v>704</v>
      </c>
      <c r="K21" s="252">
        <v>131</v>
      </c>
      <c r="L21" s="250"/>
      <c r="M21" s="251" t="s">
        <v>738</v>
      </c>
      <c r="N21" s="252">
        <v>166</v>
      </c>
      <c r="O21" s="50"/>
      <c r="P21" s="266"/>
      <c r="Q21" s="266"/>
    </row>
    <row r="22" spans="1:17" ht="12" customHeight="1" x14ac:dyDescent="0.25">
      <c r="A22" s="251" t="s">
        <v>606</v>
      </c>
      <c r="B22" s="252">
        <v>19</v>
      </c>
      <c r="C22" s="250"/>
      <c r="D22" s="251" t="s">
        <v>639</v>
      </c>
      <c r="E22" s="252">
        <v>54</v>
      </c>
      <c r="F22" s="250"/>
      <c r="G22" s="251" t="s">
        <v>672</v>
      </c>
      <c r="H22" s="252">
        <v>95</v>
      </c>
      <c r="I22" s="250"/>
      <c r="J22" s="251" t="s">
        <v>705</v>
      </c>
      <c r="K22" s="252">
        <v>132</v>
      </c>
      <c r="L22" s="250"/>
      <c r="M22" s="251" t="s">
        <v>739</v>
      </c>
      <c r="N22" s="252">
        <v>167</v>
      </c>
      <c r="O22" s="50"/>
      <c r="P22" s="266"/>
      <c r="Q22" s="266"/>
    </row>
    <row r="23" spans="1:17" ht="12" customHeight="1" x14ac:dyDescent="0.25">
      <c r="A23" s="251" t="s">
        <v>607</v>
      </c>
      <c r="B23" s="252">
        <v>21</v>
      </c>
      <c r="C23" s="250"/>
      <c r="D23" s="251" t="s">
        <v>640</v>
      </c>
      <c r="E23" s="252">
        <v>56</v>
      </c>
      <c r="F23" s="250"/>
      <c r="G23" s="251" t="s">
        <v>673</v>
      </c>
      <c r="H23" s="252">
        <v>96</v>
      </c>
      <c r="I23" s="250"/>
      <c r="J23" s="251" t="s">
        <v>706</v>
      </c>
      <c r="K23" s="252">
        <v>133</v>
      </c>
      <c r="L23" s="250"/>
      <c r="M23" s="251" t="s">
        <v>740</v>
      </c>
      <c r="N23" s="252">
        <v>169</v>
      </c>
      <c r="O23" s="50"/>
      <c r="P23" s="266"/>
      <c r="Q23" s="266"/>
    </row>
    <row r="24" spans="1:17" ht="12" customHeight="1" x14ac:dyDescent="0.25">
      <c r="A24" s="251" t="s">
        <v>608</v>
      </c>
      <c r="B24" s="252">
        <v>22</v>
      </c>
      <c r="C24" s="250"/>
      <c r="D24" s="251" t="s">
        <v>641</v>
      </c>
      <c r="E24" s="252">
        <v>57</v>
      </c>
      <c r="F24" s="250"/>
      <c r="G24" s="251" t="s">
        <v>674</v>
      </c>
      <c r="H24" s="252">
        <v>97</v>
      </c>
      <c r="I24" s="250"/>
      <c r="J24" s="251" t="s">
        <v>707</v>
      </c>
      <c r="K24" s="252">
        <v>134</v>
      </c>
      <c r="L24" s="250"/>
      <c r="M24" s="251" t="s">
        <v>741</v>
      </c>
      <c r="N24" s="252">
        <v>201</v>
      </c>
      <c r="O24" s="50"/>
      <c r="P24" s="266"/>
      <c r="Q24" s="266"/>
    </row>
    <row r="25" spans="1:17" ht="12" customHeight="1" x14ac:dyDescent="0.25">
      <c r="A25" s="251" t="s">
        <v>609</v>
      </c>
      <c r="B25" s="252">
        <v>23</v>
      </c>
      <c r="C25" s="250"/>
      <c r="D25" s="251" t="s">
        <v>642</v>
      </c>
      <c r="E25" s="252">
        <v>58</v>
      </c>
      <c r="F25" s="250"/>
      <c r="G25" s="251" t="s">
        <v>675</v>
      </c>
      <c r="H25" s="252">
        <v>98</v>
      </c>
      <c r="I25" s="250"/>
      <c r="J25" s="251" t="s">
        <v>708</v>
      </c>
      <c r="K25" s="252">
        <v>135</v>
      </c>
      <c r="L25" s="250"/>
      <c r="M25" s="251" t="s">
        <v>742</v>
      </c>
      <c r="N25" s="252">
        <v>204</v>
      </c>
      <c r="O25" s="50"/>
      <c r="P25" s="266"/>
      <c r="Q25" s="266"/>
    </row>
    <row r="26" spans="1:17" ht="12" customHeight="1" x14ac:dyDescent="0.25">
      <c r="A26" s="251" t="s">
        <v>610</v>
      </c>
      <c r="B26" s="252">
        <v>24</v>
      </c>
      <c r="C26" s="250"/>
      <c r="D26" s="251" t="s">
        <v>643</v>
      </c>
      <c r="E26" s="252">
        <v>59</v>
      </c>
      <c r="F26" s="250"/>
      <c r="G26" s="251" t="s">
        <v>676</v>
      </c>
      <c r="H26" s="252">
        <v>99</v>
      </c>
      <c r="I26" s="250"/>
      <c r="J26" s="251" t="s">
        <v>709</v>
      </c>
      <c r="K26" s="252">
        <v>136</v>
      </c>
      <c r="L26" s="250"/>
      <c r="M26" s="251" t="s">
        <v>743</v>
      </c>
      <c r="N26" s="252">
        <v>205</v>
      </c>
      <c r="O26" s="50"/>
      <c r="P26" s="266"/>
      <c r="Q26" s="266"/>
    </row>
    <row r="27" spans="1:17" ht="12" customHeight="1" x14ac:dyDescent="0.25">
      <c r="A27" s="251" t="s">
        <v>611</v>
      </c>
      <c r="B27" s="252">
        <v>25</v>
      </c>
      <c r="C27" s="250"/>
      <c r="D27" s="251" t="s">
        <v>644</v>
      </c>
      <c r="E27" s="252">
        <v>60</v>
      </c>
      <c r="F27" s="250"/>
      <c r="G27" s="251" t="s">
        <v>677</v>
      </c>
      <c r="H27" s="252">
        <v>100</v>
      </c>
      <c r="I27" s="250"/>
      <c r="J27" s="251" t="s">
        <v>710</v>
      </c>
      <c r="K27" s="252">
        <v>137</v>
      </c>
      <c r="L27" s="250"/>
      <c r="M27" s="251" t="s">
        <v>744</v>
      </c>
      <c r="N27" s="252">
        <v>206</v>
      </c>
      <c r="O27" s="50"/>
      <c r="P27" s="266"/>
      <c r="Q27" s="266"/>
    </row>
    <row r="28" spans="1:17" ht="12" customHeight="1" x14ac:dyDescent="0.25">
      <c r="A28" s="251" t="s">
        <v>612</v>
      </c>
      <c r="B28" s="252">
        <v>26</v>
      </c>
      <c r="C28" s="250"/>
      <c r="D28" s="251" t="s">
        <v>645</v>
      </c>
      <c r="E28" s="252">
        <v>62</v>
      </c>
      <c r="F28" s="250"/>
      <c r="G28" s="251" t="s">
        <v>678</v>
      </c>
      <c r="H28" s="252">
        <v>101</v>
      </c>
      <c r="I28" s="250"/>
      <c r="J28" s="251" t="s">
        <v>711</v>
      </c>
      <c r="K28" s="252">
        <v>138</v>
      </c>
      <c r="L28" s="250"/>
      <c r="M28" s="251" t="s">
        <v>745</v>
      </c>
      <c r="N28" s="252">
        <v>207</v>
      </c>
      <c r="O28" s="50"/>
      <c r="P28" s="266"/>
      <c r="Q28" s="266"/>
    </row>
    <row r="29" spans="1:17" ht="12" customHeight="1" x14ac:dyDescent="0.25">
      <c r="A29" s="251" t="s">
        <v>613</v>
      </c>
      <c r="B29" s="252">
        <v>27</v>
      </c>
      <c r="C29" s="250"/>
      <c r="D29" s="251" t="s">
        <v>646</v>
      </c>
      <c r="E29" s="252">
        <v>63</v>
      </c>
      <c r="F29" s="250"/>
      <c r="G29" s="251" t="s">
        <v>679</v>
      </c>
      <c r="H29" s="252">
        <v>102</v>
      </c>
      <c r="I29" s="250"/>
      <c r="J29" s="251" t="s">
        <v>712</v>
      </c>
      <c r="K29" s="252">
        <v>139</v>
      </c>
      <c r="L29" s="250"/>
      <c r="M29" s="251" t="s">
        <v>746</v>
      </c>
      <c r="N29" s="252">
        <v>208</v>
      </c>
      <c r="O29" s="50"/>
      <c r="P29" s="266"/>
      <c r="Q29" s="266"/>
    </row>
    <row r="30" spans="1:17" ht="12" customHeight="1" x14ac:dyDescent="0.25">
      <c r="A30" s="251" t="s">
        <v>614</v>
      </c>
      <c r="B30" s="252">
        <v>28</v>
      </c>
      <c r="C30" s="250"/>
      <c r="D30" s="251" t="s">
        <v>647</v>
      </c>
      <c r="E30" s="252">
        <v>64</v>
      </c>
      <c r="F30" s="250"/>
      <c r="G30" s="251" t="s">
        <v>680</v>
      </c>
      <c r="H30" s="252">
        <v>103</v>
      </c>
      <c r="I30" s="250"/>
      <c r="J30" s="251" t="s">
        <v>713</v>
      </c>
      <c r="K30" s="252">
        <v>140</v>
      </c>
      <c r="L30" s="250"/>
      <c r="M30" s="251" t="s">
        <v>747</v>
      </c>
      <c r="N30" s="252">
        <v>209</v>
      </c>
      <c r="O30" s="50"/>
      <c r="P30" s="266"/>
      <c r="Q30" s="266"/>
    </row>
    <row r="31" spans="1:17" ht="12" customHeight="1" x14ac:dyDescent="0.25">
      <c r="A31" s="251" t="s">
        <v>615</v>
      </c>
      <c r="B31" s="252">
        <v>29</v>
      </c>
      <c r="C31" s="250"/>
      <c r="D31" s="251" t="s">
        <v>648</v>
      </c>
      <c r="E31" s="252">
        <v>65</v>
      </c>
      <c r="F31" s="250"/>
      <c r="G31" s="251" t="s">
        <v>681</v>
      </c>
      <c r="H31" s="252">
        <v>104</v>
      </c>
      <c r="I31" s="250"/>
      <c r="J31" s="251" t="s">
        <v>714</v>
      </c>
      <c r="K31" s="252">
        <v>141</v>
      </c>
      <c r="L31" s="250"/>
      <c r="M31" s="251" t="s">
        <v>748</v>
      </c>
      <c r="N31" s="252">
        <v>210</v>
      </c>
      <c r="O31" s="50"/>
      <c r="P31" s="266"/>
      <c r="Q31" s="266"/>
    </row>
    <row r="32" spans="1:17" ht="12" customHeight="1" x14ac:dyDescent="0.25">
      <c r="A32" s="251" t="s">
        <v>616</v>
      </c>
      <c r="B32" s="252">
        <v>30</v>
      </c>
      <c r="C32" s="250"/>
      <c r="D32" s="251" t="s">
        <v>649</v>
      </c>
      <c r="E32" s="252">
        <v>67</v>
      </c>
      <c r="F32" s="250"/>
      <c r="G32" s="251" t="s">
        <v>682</v>
      </c>
      <c r="H32" s="252">
        <v>106</v>
      </c>
      <c r="I32" s="250"/>
      <c r="J32" s="251" t="s">
        <v>715</v>
      </c>
      <c r="K32" s="252">
        <v>142</v>
      </c>
      <c r="L32" s="250"/>
      <c r="M32" s="251" t="s">
        <v>749</v>
      </c>
      <c r="N32" s="252">
        <v>211</v>
      </c>
      <c r="O32" s="50"/>
      <c r="P32" s="266"/>
      <c r="Q32" s="266"/>
    </row>
    <row r="33" spans="1:17" ht="12" customHeight="1" x14ac:dyDescent="0.25">
      <c r="A33" s="251" t="s">
        <v>617</v>
      </c>
      <c r="B33" s="252">
        <v>31</v>
      </c>
      <c r="C33" s="250"/>
      <c r="D33" s="251" t="s">
        <v>650</v>
      </c>
      <c r="E33" s="252">
        <v>68</v>
      </c>
      <c r="F33" s="250"/>
      <c r="G33" s="251" t="s">
        <v>683</v>
      </c>
      <c r="H33" s="252">
        <v>107</v>
      </c>
      <c r="I33" s="250"/>
      <c r="J33" s="251" t="s">
        <v>716</v>
      </c>
      <c r="K33" s="252">
        <v>143</v>
      </c>
      <c r="L33" s="250"/>
      <c r="M33" s="251" t="s">
        <v>758</v>
      </c>
      <c r="N33" s="252">
        <v>212</v>
      </c>
      <c r="O33" s="50"/>
      <c r="P33" s="266"/>
      <c r="Q33" s="266"/>
    </row>
    <row r="34" spans="1:17" ht="12" customHeight="1" x14ac:dyDescent="0.25">
      <c r="A34" s="251" t="s">
        <v>618</v>
      </c>
      <c r="B34" s="252">
        <v>32</v>
      </c>
      <c r="C34" s="250"/>
      <c r="D34" s="251" t="s">
        <v>651</v>
      </c>
      <c r="E34" s="252">
        <v>69</v>
      </c>
      <c r="F34" s="250"/>
      <c r="G34" s="251" t="s">
        <v>684</v>
      </c>
      <c r="H34" s="252">
        <v>108</v>
      </c>
      <c r="I34" s="250"/>
      <c r="J34" s="251" t="s">
        <v>717</v>
      </c>
      <c r="K34" s="252">
        <v>144</v>
      </c>
      <c r="L34" s="250"/>
      <c r="M34" s="251" t="s">
        <v>759</v>
      </c>
      <c r="N34" s="252">
        <v>213</v>
      </c>
      <c r="O34" s="50"/>
      <c r="P34" s="266"/>
      <c r="Q34" s="266"/>
    </row>
    <row r="35" spans="1:17" ht="12" customHeight="1" x14ac:dyDescent="0.25">
      <c r="A35" s="251" t="s">
        <v>619</v>
      </c>
      <c r="B35" s="252">
        <v>33</v>
      </c>
      <c r="C35" s="250"/>
      <c r="D35" s="251" t="s">
        <v>652</v>
      </c>
      <c r="E35" s="252">
        <v>71</v>
      </c>
      <c r="F35" s="250"/>
      <c r="G35" s="251" t="s">
        <v>685</v>
      </c>
      <c r="H35" s="252">
        <v>109</v>
      </c>
      <c r="I35" s="250"/>
      <c r="J35" s="251" t="s">
        <v>718</v>
      </c>
      <c r="K35" s="252">
        <v>145</v>
      </c>
      <c r="L35" s="250"/>
      <c r="M35" s="251" t="s">
        <v>760</v>
      </c>
      <c r="N35" s="252">
        <v>214</v>
      </c>
      <c r="O35" s="50"/>
      <c r="P35" s="266"/>
      <c r="Q35" s="266"/>
    </row>
    <row r="36" spans="1:17" ht="12" customHeight="1" x14ac:dyDescent="0.25">
      <c r="A36" s="251" t="s">
        <v>620</v>
      </c>
      <c r="B36" s="252">
        <v>34</v>
      </c>
      <c r="C36" s="250"/>
      <c r="D36" s="251" t="s">
        <v>653</v>
      </c>
      <c r="E36" s="252">
        <v>72</v>
      </c>
      <c r="F36" s="250"/>
      <c r="G36" s="251" t="s">
        <v>686</v>
      </c>
      <c r="H36" s="252">
        <v>110</v>
      </c>
      <c r="I36" s="250"/>
      <c r="J36" s="251" t="s">
        <v>719</v>
      </c>
      <c r="K36" s="252">
        <v>146</v>
      </c>
      <c r="L36" s="250"/>
      <c r="M36" s="251" t="s">
        <v>761</v>
      </c>
      <c r="N36" s="252">
        <v>215</v>
      </c>
      <c r="O36" s="50"/>
      <c r="P36" s="266"/>
      <c r="Q36" s="266"/>
    </row>
    <row r="37" spans="1:17" ht="12" customHeight="1" x14ac:dyDescent="0.25">
      <c r="A37" s="251" t="s">
        <v>621</v>
      </c>
      <c r="B37" s="252">
        <v>35</v>
      </c>
      <c r="C37" s="250"/>
      <c r="D37" s="251" t="s">
        <v>654</v>
      </c>
      <c r="E37" s="252">
        <v>73</v>
      </c>
      <c r="F37" s="250"/>
      <c r="G37" s="251" t="s">
        <v>687</v>
      </c>
      <c r="H37" s="252">
        <v>111</v>
      </c>
      <c r="I37" s="250"/>
      <c r="J37" s="251" t="s">
        <v>720</v>
      </c>
      <c r="K37" s="252">
        <v>147</v>
      </c>
      <c r="L37" s="250"/>
      <c r="M37" s="251" t="s">
        <v>762</v>
      </c>
      <c r="N37" s="252">
        <v>216</v>
      </c>
      <c r="O37" s="50"/>
      <c r="P37" s="266"/>
      <c r="Q37" s="266"/>
    </row>
    <row r="38" spans="1:17" ht="12" customHeight="1" x14ac:dyDescent="0.25">
      <c r="A38" s="251" t="s">
        <v>622</v>
      </c>
      <c r="B38" s="252">
        <v>36</v>
      </c>
      <c r="C38" s="250"/>
      <c r="D38" s="251" t="s">
        <v>655</v>
      </c>
      <c r="E38" s="252">
        <v>74</v>
      </c>
      <c r="F38" s="250"/>
      <c r="G38" s="251" t="s">
        <v>688</v>
      </c>
      <c r="H38" s="252">
        <v>112</v>
      </c>
      <c r="I38" s="250"/>
      <c r="J38" s="251" t="s">
        <v>721</v>
      </c>
      <c r="K38" s="252">
        <v>148</v>
      </c>
      <c r="L38" s="250"/>
      <c r="M38" s="251" t="s">
        <v>763</v>
      </c>
      <c r="N38" s="252">
        <v>217</v>
      </c>
      <c r="O38" s="50"/>
      <c r="P38" s="266"/>
      <c r="Q38" s="266"/>
    </row>
    <row r="39" spans="1:17" ht="14.25" customHeight="1" thickBot="1" x14ac:dyDescent="0.3">
      <c r="A39" s="254" t="s">
        <v>623</v>
      </c>
      <c r="B39" s="255">
        <v>37</v>
      </c>
      <c r="C39" s="250"/>
      <c r="D39" s="251" t="s">
        <v>656</v>
      </c>
      <c r="E39" s="252">
        <v>76</v>
      </c>
      <c r="F39" s="250"/>
      <c r="G39" s="251" t="s">
        <v>689</v>
      </c>
      <c r="H39" s="252">
        <v>113</v>
      </c>
      <c r="I39" s="250"/>
      <c r="J39" s="251" t="s">
        <v>722</v>
      </c>
      <c r="K39" s="252">
        <v>151</v>
      </c>
      <c r="L39" s="250"/>
      <c r="M39" s="251" t="s">
        <v>764</v>
      </c>
      <c r="N39" s="252">
        <v>218</v>
      </c>
      <c r="O39" s="50"/>
      <c r="P39" s="266"/>
      <c r="Q39" s="266"/>
    </row>
    <row r="40" spans="1:17" ht="15" customHeight="1" thickBot="1" x14ac:dyDescent="0.3">
      <c r="A40" s="50"/>
      <c r="B40" s="50"/>
      <c r="C40" s="50"/>
      <c r="D40" s="50"/>
      <c r="E40" s="50"/>
      <c r="F40" s="50"/>
      <c r="G40" s="50"/>
      <c r="H40" s="50"/>
      <c r="I40" s="50"/>
      <c r="J40" s="50"/>
      <c r="K40" s="50"/>
      <c r="L40" s="50"/>
      <c r="M40" s="254" t="s">
        <v>765</v>
      </c>
      <c r="N40" s="255">
        <v>219</v>
      </c>
      <c r="O40" s="50"/>
      <c r="P40" s="266"/>
      <c r="Q40" s="266"/>
    </row>
    <row r="41" spans="1:17" ht="12" customHeight="1" x14ac:dyDescent="0.25">
      <c r="A41" s="50"/>
      <c r="B41" s="50"/>
      <c r="C41" s="50"/>
      <c r="D41" s="50"/>
      <c r="E41" s="50"/>
      <c r="F41" s="50"/>
      <c r="G41" s="50"/>
      <c r="H41" s="50"/>
      <c r="I41" s="50"/>
      <c r="J41" s="50"/>
      <c r="K41" s="50"/>
      <c r="L41" s="50"/>
      <c r="M41" s="50"/>
      <c r="N41" s="50"/>
      <c r="O41" s="50"/>
      <c r="P41" s="266"/>
      <c r="Q41" s="266"/>
    </row>
    <row r="42" spans="1:17" ht="12" customHeight="1" x14ac:dyDescent="0.25">
      <c r="A42" s="50"/>
      <c r="B42" s="50"/>
      <c r="C42" s="50"/>
      <c r="D42" s="50"/>
      <c r="E42" s="50"/>
      <c r="F42" s="50"/>
      <c r="G42" s="50"/>
      <c r="H42" s="50"/>
      <c r="I42" s="50"/>
      <c r="J42" s="50"/>
      <c r="K42" s="50"/>
      <c r="L42" s="50"/>
      <c r="M42" s="50"/>
      <c r="N42" s="50"/>
      <c r="O42" s="50"/>
      <c r="P42" s="266"/>
      <c r="Q42" s="266"/>
    </row>
    <row r="43" spans="1:17" ht="12" customHeight="1" x14ac:dyDescent="0.25">
      <c r="A43" s="50"/>
      <c r="B43" s="50"/>
      <c r="C43" s="50"/>
      <c r="D43" s="50"/>
      <c r="E43" s="50"/>
      <c r="F43" s="50"/>
      <c r="G43" s="50"/>
      <c r="H43" s="50"/>
      <c r="I43" s="50"/>
      <c r="J43" s="50"/>
      <c r="K43" s="50"/>
      <c r="L43" s="50"/>
      <c r="M43" s="50"/>
      <c r="N43" s="50"/>
      <c r="O43" s="50"/>
      <c r="P43" s="266"/>
      <c r="Q43" s="266"/>
    </row>
    <row r="44" spans="1:17" ht="12" customHeight="1" x14ac:dyDescent="0.25">
      <c r="A44" s="50"/>
      <c r="B44" s="50"/>
      <c r="C44" s="50"/>
      <c r="D44" s="50"/>
      <c r="E44" s="50"/>
      <c r="F44" s="50"/>
      <c r="G44" s="50"/>
      <c r="H44" s="50"/>
      <c r="I44" s="50"/>
      <c r="J44" s="50"/>
      <c r="K44" s="50"/>
      <c r="L44" s="50"/>
      <c r="M44" s="50"/>
      <c r="N44" s="50"/>
      <c r="O44" s="50"/>
      <c r="P44" s="266"/>
      <c r="Q44" s="266"/>
    </row>
    <row r="45" spans="1:17" ht="12" customHeight="1" x14ac:dyDescent="0.25">
      <c r="A45" s="50"/>
      <c r="B45" s="50"/>
      <c r="C45" s="50"/>
      <c r="D45" s="50"/>
      <c r="E45" s="50"/>
      <c r="F45" s="50"/>
      <c r="G45" s="50"/>
      <c r="H45" s="50"/>
      <c r="I45" s="50"/>
      <c r="J45" s="50"/>
      <c r="K45" s="50"/>
      <c r="L45" s="50"/>
      <c r="M45" s="50"/>
      <c r="N45" s="50"/>
      <c r="O45" s="50"/>
      <c r="P45" s="266"/>
      <c r="Q45" s="266"/>
    </row>
    <row r="46" spans="1:17" ht="12" customHeight="1" x14ac:dyDescent="0.25">
      <c r="A46" s="50"/>
      <c r="B46" s="50"/>
      <c r="C46" s="50"/>
      <c r="D46" s="50"/>
      <c r="E46" s="50"/>
      <c r="F46" s="50"/>
      <c r="G46" s="50"/>
      <c r="H46" s="50"/>
      <c r="I46" s="50"/>
      <c r="J46" s="50"/>
      <c r="K46" s="50"/>
      <c r="L46" s="50"/>
      <c r="M46" s="50"/>
      <c r="N46" s="50"/>
      <c r="O46" s="50"/>
      <c r="P46" s="266"/>
      <c r="Q46" s="266"/>
    </row>
    <row r="47" spans="1:17" ht="12" customHeight="1" x14ac:dyDescent="0.25">
      <c r="A47" s="50"/>
      <c r="B47" s="50"/>
      <c r="C47" s="50"/>
      <c r="D47" s="50"/>
      <c r="E47" s="50"/>
      <c r="F47" s="50"/>
      <c r="G47" s="50"/>
      <c r="H47" s="50"/>
      <c r="I47" s="50"/>
      <c r="J47" s="50"/>
      <c r="K47" s="50"/>
      <c r="L47" s="50"/>
      <c r="M47" s="50"/>
      <c r="N47" s="50"/>
      <c r="O47" s="50"/>
      <c r="P47" s="266"/>
      <c r="Q47" s="266"/>
    </row>
    <row r="48" spans="1:17" ht="12" customHeight="1" x14ac:dyDescent="0.25">
      <c r="A48" s="50"/>
      <c r="B48" s="50"/>
      <c r="C48" s="50"/>
      <c r="D48" s="50"/>
      <c r="E48" s="50"/>
      <c r="F48" s="50"/>
      <c r="G48" s="50"/>
      <c r="H48" s="50"/>
      <c r="I48" s="50"/>
      <c r="J48" s="50"/>
      <c r="K48" s="50"/>
      <c r="L48" s="50"/>
      <c r="M48" s="50"/>
      <c r="N48" s="50"/>
      <c r="O48" s="50"/>
      <c r="P48" s="266"/>
      <c r="Q48" s="266"/>
    </row>
    <row r="49" spans="1:17" ht="12" customHeight="1" x14ac:dyDescent="0.25">
      <c r="A49" s="50"/>
      <c r="B49" s="50"/>
      <c r="C49" s="50"/>
      <c r="D49" s="50"/>
      <c r="E49" s="50"/>
      <c r="F49" s="50"/>
      <c r="G49" s="50"/>
      <c r="H49" s="50"/>
      <c r="I49" s="50"/>
      <c r="J49" s="50"/>
      <c r="K49" s="50"/>
      <c r="L49" s="50"/>
      <c r="M49" s="50"/>
      <c r="N49" s="50"/>
      <c r="O49" s="50"/>
      <c r="P49" s="266"/>
      <c r="Q49" s="266"/>
    </row>
    <row r="50" spans="1:17" ht="12" customHeight="1" x14ac:dyDescent="0.25">
      <c r="A50" s="50"/>
      <c r="B50" s="50"/>
      <c r="C50" s="50"/>
      <c r="D50" s="50"/>
      <c r="E50" s="50"/>
      <c r="F50" s="50"/>
      <c r="G50" s="50"/>
      <c r="H50" s="50"/>
      <c r="I50" s="50"/>
      <c r="J50" s="50"/>
      <c r="K50" s="50"/>
      <c r="L50" s="50"/>
      <c r="M50" s="50"/>
      <c r="N50" s="50"/>
      <c r="O50" s="50"/>
      <c r="P50" s="266"/>
      <c r="Q50" s="266"/>
    </row>
    <row r="51" spans="1:17" ht="12" customHeight="1" x14ac:dyDescent="0.25">
      <c r="A51" s="50"/>
      <c r="B51" s="50"/>
      <c r="C51" s="50"/>
      <c r="D51" s="50"/>
      <c r="E51" s="50"/>
      <c r="F51" s="50"/>
      <c r="G51" s="50"/>
      <c r="H51" s="50"/>
      <c r="I51" s="50"/>
      <c r="J51" s="50"/>
      <c r="K51" s="50"/>
      <c r="L51" s="50"/>
      <c r="M51" s="50"/>
      <c r="N51" s="50"/>
      <c r="O51" s="50"/>
      <c r="P51" s="266"/>
      <c r="Q51" s="266"/>
    </row>
    <row r="52" spans="1:17" ht="12" customHeight="1" x14ac:dyDescent="0.25">
      <c r="A52" s="50"/>
      <c r="B52" s="50"/>
      <c r="C52" s="50"/>
      <c r="D52" s="50"/>
      <c r="E52" s="50"/>
      <c r="F52" s="50"/>
      <c r="G52" s="50"/>
      <c r="H52" s="50"/>
      <c r="I52" s="50"/>
      <c r="J52" s="50"/>
      <c r="K52" s="50"/>
      <c r="L52" s="50"/>
      <c r="M52" s="50"/>
      <c r="N52" s="50"/>
      <c r="O52" s="50"/>
      <c r="P52" s="266"/>
      <c r="Q52" s="266"/>
    </row>
    <row r="53" spans="1:17" ht="12" customHeight="1" x14ac:dyDescent="0.25">
      <c r="A53" s="50"/>
      <c r="B53" s="50"/>
      <c r="C53" s="50"/>
      <c r="D53" s="50"/>
      <c r="E53" s="50"/>
      <c r="F53" s="50"/>
      <c r="G53" s="50"/>
      <c r="H53" s="50"/>
      <c r="I53" s="50"/>
      <c r="J53" s="50"/>
      <c r="K53" s="50"/>
      <c r="L53" s="50"/>
      <c r="M53" s="50"/>
      <c r="N53" s="50"/>
      <c r="O53" s="50"/>
      <c r="P53" s="266"/>
      <c r="Q53" s="266"/>
    </row>
    <row r="54" spans="1:17" ht="12" customHeight="1" x14ac:dyDescent="0.25">
      <c r="C54" s="250"/>
      <c r="F54" s="250"/>
      <c r="I54" s="250"/>
      <c r="L54" s="250"/>
      <c r="O54" s="50"/>
      <c r="P54" s="266"/>
      <c r="Q54" s="266"/>
    </row>
    <row r="55" spans="1:17" ht="12" customHeight="1" x14ac:dyDescent="0.25">
      <c r="C55" s="250"/>
      <c r="F55" s="250"/>
      <c r="I55" s="250"/>
      <c r="L55" s="250"/>
      <c r="O55" s="50"/>
      <c r="P55" s="266"/>
      <c r="Q55" s="266"/>
    </row>
    <row r="56" spans="1:17" ht="12" customHeight="1" x14ac:dyDescent="0.25">
      <c r="C56" s="250"/>
      <c r="F56" s="250"/>
      <c r="I56" s="250"/>
      <c r="L56" s="250"/>
      <c r="O56" s="266"/>
      <c r="P56" s="266"/>
      <c r="Q56" s="266"/>
    </row>
    <row r="57" spans="1:17" ht="12" customHeight="1" x14ac:dyDescent="0.25">
      <c r="C57" s="250"/>
      <c r="F57" s="250"/>
      <c r="I57" s="250"/>
      <c r="L57" s="250"/>
      <c r="O57" s="266"/>
      <c r="P57" s="266"/>
      <c r="Q57" s="266"/>
    </row>
    <row r="58" spans="1:17" ht="12" customHeight="1" x14ac:dyDescent="0.25">
      <c r="C58" s="250"/>
      <c r="F58" s="250"/>
      <c r="I58" s="250"/>
      <c r="L58" s="250"/>
      <c r="O58" s="266"/>
      <c r="P58" s="266"/>
      <c r="Q58" s="266"/>
    </row>
    <row r="59" spans="1:17" ht="12" customHeight="1" x14ac:dyDescent="0.25">
      <c r="C59" s="250"/>
      <c r="F59" s="250"/>
      <c r="I59" s="250"/>
      <c r="L59" s="250"/>
      <c r="O59" s="266"/>
      <c r="P59" s="266"/>
      <c r="Q59" s="266"/>
    </row>
    <row r="60" spans="1:17" ht="12" customHeight="1" x14ac:dyDescent="0.25">
      <c r="C60" s="250"/>
      <c r="F60" s="250"/>
      <c r="I60" s="250"/>
      <c r="L60" s="250"/>
      <c r="O60" s="266"/>
      <c r="P60" s="266"/>
      <c r="Q60" s="266"/>
    </row>
    <row r="61" spans="1:17" ht="12" customHeight="1" x14ac:dyDescent="0.25">
      <c r="C61" s="250"/>
      <c r="F61" s="250"/>
      <c r="I61" s="250"/>
      <c r="L61" s="250"/>
    </row>
    <row r="62" spans="1:17" ht="13.5" customHeight="1" x14ac:dyDescent="0.25">
      <c r="C62" s="250"/>
      <c r="F62" s="250"/>
      <c r="I62" s="250"/>
      <c r="L62" s="250"/>
    </row>
    <row r="63" spans="1:17" ht="12" customHeight="1" x14ac:dyDescent="0.25">
      <c r="C63" s="250"/>
      <c r="F63" s="250"/>
      <c r="I63" s="250"/>
      <c r="L63" s="250"/>
    </row>
    <row r="64" spans="1:17" ht="12" customHeight="1" x14ac:dyDescent="0.25">
      <c r="C64" s="250"/>
      <c r="F64" s="250"/>
      <c r="I64" s="250"/>
      <c r="L64" s="250"/>
    </row>
    <row r="65" spans="3:12" ht="12" customHeight="1" x14ac:dyDescent="0.25">
      <c r="C65" s="250"/>
      <c r="F65" s="250"/>
      <c r="I65" s="250"/>
      <c r="L65" s="250"/>
    </row>
    <row r="66" spans="3:12" ht="12" customHeight="1" x14ac:dyDescent="0.25">
      <c r="C66" s="250"/>
      <c r="F66" s="250"/>
      <c r="I66" s="250"/>
      <c r="L66" s="250"/>
    </row>
    <row r="67" spans="3:12" ht="12" customHeight="1" x14ac:dyDescent="0.25">
      <c r="C67" s="250"/>
      <c r="F67" s="250"/>
      <c r="I67" s="250"/>
      <c r="L67" s="250"/>
    </row>
    <row r="68" spans="3:12" ht="12" customHeight="1" x14ac:dyDescent="0.25">
      <c r="C68" s="250"/>
      <c r="F68" s="250"/>
      <c r="I68" s="250"/>
      <c r="L68" s="250"/>
    </row>
    <row r="69" spans="3:12" ht="12" customHeight="1" x14ac:dyDescent="0.25">
      <c r="C69" s="250"/>
      <c r="F69" s="250"/>
      <c r="I69" s="250"/>
      <c r="L69" s="250"/>
    </row>
    <row r="70" spans="3:12" ht="12" customHeight="1" x14ac:dyDescent="0.25">
      <c r="C70" s="250"/>
      <c r="F70" s="250"/>
      <c r="I70" s="250"/>
      <c r="L70" s="250"/>
    </row>
    <row r="71" spans="3:12" ht="12" customHeight="1" x14ac:dyDescent="0.25">
      <c r="C71" s="250"/>
      <c r="F71" s="250"/>
      <c r="I71" s="250"/>
      <c r="L71" s="250"/>
    </row>
    <row r="72" spans="3:12" ht="12" customHeight="1" x14ac:dyDescent="0.25">
      <c r="C72" s="250"/>
      <c r="F72" s="250"/>
      <c r="I72" s="250"/>
      <c r="L72" s="250"/>
    </row>
    <row r="73" spans="3:12" ht="12" customHeight="1" x14ac:dyDescent="0.25">
      <c r="C73" s="253"/>
      <c r="D73" s="169"/>
      <c r="E73" s="169"/>
      <c r="F73" s="253"/>
      <c r="I73" s="253"/>
      <c r="L73" s="253"/>
    </row>
    <row r="74" spans="3:12" x14ac:dyDescent="0.25">
      <c r="C74" s="245"/>
      <c r="F74" s="245"/>
      <c r="I74" s="245"/>
      <c r="L74" s="245"/>
    </row>
    <row r="75" spans="3:12" x14ac:dyDescent="0.25">
      <c r="C75" s="245"/>
      <c r="F75" s="245"/>
      <c r="I75" s="245"/>
      <c r="L75" s="245"/>
    </row>
    <row r="76" spans="3:12" x14ac:dyDescent="0.25">
      <c r="C76" s="245"/>
      <c r="F76" s="245"/>
      <c r="I76" s="245"/>
      <c r="L76" s="245"/>
    </row>
    <row r="77" spans="3:12" x14ac:dyDescent="0.25">
      <c r="C77" s="245"/>
      <c r="F77" s="245"/>
      <c r="I77" s="245"/>
      <c r="L77" s="245"/>
    </row>
    <row r="78" spans="3:12" x14ac:dyDescent="0.25">
      <c r="C78" s="245"/>
      <c r="F78" s="245"/>
      <c r="I78" s="245"/>
      <c r="L78" s="245"/>
    </row>
    <row r="79" spans="3:12" x14ac:dyDescent="0.25">
      <c r="C79" s="245"/>
      <c r="F79" s="245"/>
      <c r="I79" s="245"/>
      <c r="L79" s="245"/>
    </row>
    <row r="80" spans="3:12" x14ac:dyDescent="0.25">
      <c r="C80" s="245"/>
      <c r="F80" s="245"/>
      <c r="I80" s="245"/>
      <c r="L80" s="245"/>
    </row>
    <row r="81" spans="3:12" x14ac:dyDescent="0.25">
      <c r="C81" s="245"/>
      <c r="F81" s="245"/>
      <c r="I81" s="245"/>
      <c r="L81" s="245"/>
    </row>
    <row r="82" spans="3:12" x14ac:dyDescent="0.25">
      <c r="C82" s="245"/>
      <c r="F82" s="245"/>
      <c r="I82" s="245"/>
      <c r="L82" s="245"/>
    </row>
    <row r="83" spans="3:12" x14ac:dyDescent="0.25">
      <c r="C83" s="245"/>
      <c r="F83" s="245"/>
      <c r="I83" s="245"/>
      <c r="L83" s="245"/>
    </row>
    <row r="84" spans="3:12" x14ac:dyDescent="0.25">
      <c r="C84" s="245"/>
      <c r="F84" s="245"/>
      <c r="I84" s="245"/>
      <c r="L84" s="245"/>
    </row>
    <row r="85" spans="3:12" x14ac:dyDescent="0.25">
      <c r="C85" s="245"/>
      <c r="F85" s="245"/>
      <c r="I85" s="245"/>
      <c r="L85" s="245"/>
    </row>
    <row r="86" spans="3:12" x14ac:dyDescent="0.25">
      <c r="C86" s="245"/>
      <c r="F86" s="245"/>
      <c r="I86" s="245"/>
      <c r="L86" s="245"/>
    </row>
    <row r="87" spans="3:12" x14ac:dyDescent="0.25">
      <c r="C87" s="245"/>
      <c r="F87" s="245"/>
      <c r="I87" s="245"/>
      <c r="L87" s="245"/>
    </row>
    <row r="88" spans="3:12" x14ac:dyDescent="0.25">
      <c r="C88" s="245"/>
      <c r="F88" s="245"/>
      <c r="I88" s="245"/>
      <c r="L88" s="245"/>
    </row>
    <row r="89" spans="3:12" x14ac:dyDescent="0.25">
      <c r="C89" s="245"/>
      <c r="F89" s="245"/>
      <c r="I89" s="245"/>
      <c r="L89" s="245"/>
    </row>
    <row r="90" spans="3:12" x14ac:dyDescent="0.25">
      <c r="C90" s="245"/>
      <c r="F90" s="245"/>
      <c r="I90" s="245"/>
      <c r="L90" s="245"/>
    </row>
    <row r="91" spans="3:12" x14ac:dyDescent="0.25">
      <c r="C91" s="245"/>
      <c r="F91" s="245"/>
      <c r="I91" s="245"/>
      <c r="L91" s="245"/>
    </row>
    <row r="92" spans="3:12" x14ac:dyDescent="0.25">
      <c r="C92" s="245"/>
      <c r="F92" s="245"/>
      <c r="I92" s="245"/>
      <c r="L92" s="245"/>
    </row>
    <row r="93" spans="3:12" x14ac:dyDescent="0.25">
      <c r="C93" s="245"/>
      <c r="F93" s="245"/>
      <c r="I93" s="245"/>
      <c r="L93" s="245"/>
    </row>
    <row r="94" spans="3:12" x14ac:dyDescent="0.25">
      <c r="C94" s="245"/>
      <c r="F94" s="245"/>
      <c r="I94" s="245"/>
      <c r="L94" s="245"/>
    </row>
    <row r="95" spans="3:12" x14ac:dyDescent="0.25">
      <c r="C95" s="245"/>
      <c r="F95" s="245"/>
      <c r="I95" s="245"/>
      <c r="L95" s="245"/>
    </row>
    <row r="96" spans="3:12" x14ac:dyDescent="0.25">
      <c r="C96" s="245"/>
      <c r="F96" s="245"/>
      <c r="I96" s="245"/>
      <c r="L96" s="245"/>
    </row>
    <row r="97" spans="3:12" x14ac:dyDescent="0.25">
      <c r="C97" s="245"/>
      <c r="F97" s="245"/>
      <c r="I97" s="245"/>
      <c r="L97" s="245"/>
    </row>
    <row r="98" spans="3:12" x14ac:dyDescent="0.25">
      <c r="C98" s="245"/>
      <c r="F98" s="245"/>
      <c r="I98" s="245"/>
      <c r="L98" s="245"/>
    </row>
    <row r="99" spans="3:12" x14ac:dyDescent="0.25">
      <c r="C99" s="245"/>
      <c r="F99" s="245"/>
      <c r="I99" s="245"/>
      <c r="L99" s="245"/>
    </row>
    <row r="100" spans="3:12" x14ac:dyDescent="0.25">
      <c r="C100" s="245"/>
      <c r="F100" s="245"/>
      <c r="I100" s="245"/>
      <c r="L100" s="245"/>
    </row>
    <row r="101" spans="3:12" x14ac:dyDescent="0.25">
      <c r="C101" s="245"/>
      <c r="F101" s="245"/>
      <c r="I101" s="245"/>
      <c r="L101" s="245"/>
    </row>
    <row r="102" spans="3:12" x14ac:dyDescent="0.25">
      <c r="C102" s="245"/>
      <c r="F102" s="245"/>
      <c r="I102" s="245"/>
      <c r="L102" s="245"/>
    </row>
    <row r="103" spans="3:12" x14ac:dyDescent="0.25">
      <c r="C103" s="245"/>
      <c r="F103" s="245"/>
      <c r="I103" s="245"/>
      <c r="L103" s="245"/>
    </row>
    <row r="104" spans="3:12" x14ac:dyDescent="0.25">
      <c r="C104" s="245"/>
      <c r="F104" s="245"/>
      <c r="I104" s="245"/>
      <c r="L104" s="245"/>
    </row>
    <row r="105" spans="3:12" x14ac:dyDescent="0.25">
      <c r="C105" s="245"/>
      <c r="F105" s="245"/>
      <c r="I105" s="245"/>
      <c r="L105" s="245"/>
    </row>
    <row r="106" spans="3:12" x14ac:dyDescent="0.25">
      <c r="C106" s="245"/>
      <c r="F106" s="245"/>
      <c r="I106" s="245"/>
      <c r="L106" s="245"/>
    </row>
    <row r="107" spans="3:12" x14ac:dyDescent="0.25">
      <c r="C107" s="245"/>
      <c r="F107" s="245"/>
      <c r="I107" s="245"/>
      <c r="L107" s="245"/>
    </row>
    <row r="108" spans="3:12" x14ac:dyDescent="0.25">
      <c r="C108" s="245"/>
      <c r="F108" s="245"/>
      <c r="I108" s="245"/>
      <c r="L108" s="245"/>
    </row>
    <row r="109" spans="3:12" x14ac:dyDescent="0.25">
      <c r="C109" s="245"/>
      <c r="F109" s="245"/>
      <c r="I109" s="245"/>
      <c r="L109" s="245"/>
    </row>
    <row r="110" spans="3:12" x14ac:dyDescent="0.25">
      <c r="C110" s="245"/>
      <c r="F110" s="245"/>
      <c r="I110" s="245"/>
      <c r="L110" s="245"/>
    </row>
    <row r="111" spans="3:12" x14ac:dyDescent="0.25">
      <c r="C111" s="245"/>
      <c r="F111" s="245"/>
      <c r="I111" s="245"/>
      <c r="L111" s="245"/>
    </row>
    <row r="112" spans="3:12" x14ac:dyDescent="0.25">
      <c r="C112" s="245"/>
      <c r="F112" s="245"/>
      <c r="I112" s="245"/>
      <c r="L112" s="245"/>
    </row>
    <row r="113" spans="3:12" x14ac:dyDescent="0.25">
      <c r="C113" s="245"/>
      <c r="F113" s="245"/>
      <c r="I113" s="245"/>
      <c r="L113" s="245"/>
    </row>
    <row r="114" spans="3:12" x14ac:dyDescent="0.25">
      <c r="C114" s="245"/>
      <c r="F114" s="245"/>
      <c r="I114" s="245"/>
      <c r="L114" s="245"/>
    </row>
    <row r="115" spans="3:12" x14ac:dyDescent="0.25">
      <c r="C115" s="245"/>
      <c r="F115" s="245"/>
      <c r="I115" s="245"/>
      <c r="L115" s="245"/>
    </row>
    <row r="116" spans="3:12" x14ac:dyDescent="0.25">
      <c r="C116" s="245"/>
      <c r="F116" s="245"/>
      <c r="I116" s="245"/>
      <c r="L116" s="245"/>
    </row>
    <row r="117" spans="3:12" x14ac:dyDescent="0.25">
      <c r="C117" s="245"/>
      <c r="F117" s="245"/>
      <c r="I117" s="245"/>
      <c r="L117" s="245"/>
    </row>
    <row r="118" spans="3:12" x14ac:dyDescent="0.25">
      <c r="C118" s="245"/>
      <c r="F118" s="245"/>
      <c r="I118" s="245"/>
      <c r="L118" s="245"/>
    </row>
    <row r="119" spans="3:12" x14ac:dyDescent="0.25">
      <c r="C119" s="245"/>
      <c r="F119" s="245"/>
      <c r="I119" s="245"/>
      <c r="L119" s="245"/>
    </row>
    <row r="120" spans="3:12" x14ac:dyDescent="0.25">
      <c r="C120" s="245"/>
      <c r="F120" s="245"/>
      <c r="I120" s="245"/>
      <c r="L120" s="245"/>
    </row>
    <row r="121" spans="3:12" x14ac:dyDescent="0.25">
      <c r="C121" s="245"/>
      <c r="F121" s="245"/>
      <c r="I121" s="245"/>
      <c r="L121" s="245"/>
    </row>
    <row r="122" spans="3:12" x14ac:dyDescent="0.25">
      <c r="C122" s="245"/>
      <c r="F122" s="245"/>
      <c r="I122" s="245"/>
      <c r="L122" s="245"/>
    </row>
    <row r="123" spans="3:12" x14ac:dyDescent="0.25">
      <c r="C123" s="245"/>
      <c r="F123" s="245"/>
      <c r="I123" s="245"/>
      <c r="L123" s="245"/>
    </row>
    <row r="124" spans="3:12" x14ac:dyDescent="0.25">
      <c r="C124" s="245"/>
      <c r="F124" s="245"/>
      <c r="I124" s="245"/>
      <c r="L124" s="245"/>
    </row>
    <row r="125" spans="3:12" x14ac:dyDescent="0.25">
      <c r="C125" s="245"/>
      <c r="F125" s="245"/>
      <c r="I125" s="245"/>
      <c r="L125" s="245"/>
    </row>
    <row r="126" spans="3:12" x14ac:dyDescent="0.25">
      <c r="C126" s="245"/>
      <c r="F126" s="245"/>
      <c r="I126" s="245"/>
      <c r="L126" s="245"/>
    </row>
    <row r="127" spans="3:12" x14ac:dyDescent="0.25">
      <c r="C127" s="245"/>
      <c r="F127" s="245"/>
      <c r="I127" s="245"/>
      <c r="L127" s="245"/>
    </row>
    <row r="128" spans="3:12" x14ac:dyDescent="0.25">
      <c r="C128" s="245"/>
      <c r="F128" s="245"/>
      <c r="I128" s="245"/>
      <c r="L128" s="245"/>
    </row>
    <row r="129" spans="3:12" x14ac:dyDescent="0.25">
      <c r="C129" s="245"/>
      <c r="F129" s="245"/>
      <c r="I129" s="245"/>
      <c r="L129" s="245"/>
    </row>
    <row r="130" spans="3:12" x14ac:dyDescent="0.25">
      <c r="C130" s="245"/>
      <c r="F130" s="245"/>
      <c r="I130" s="245"/>
      <c r="L130" s="245"/>
    </row>
    <row r="131" spans="3:12" x14ac:dyDescent="0.25">
      <c r="C131" s="245"/>
      <c r="F131" s="245"/>
      <c r="I131" s="245"/>
      <c r="L131" s="245"/>
    </row>
    <row r="132" spans="3:12" x14ac:dyDescent="0.25">
      <c r="C132" s="245"/>
      <c r="F132" s="245"/>
      <c r="I132" s="245"/>
      <c r="L132" s="245"/>
    </row>
    <row r="133" spans="3:12" x14ac:dyDescent="0.25">
      <c r="C133" s="245"/>
      <c r="F133" s="245"/>
      <c r="I133" s="245"/>
      <c r="L133" s="245"/>
    </row>
    <row r="134" spans="3:12" x14ac:dyDescent="0.25">
      <c r="C134" s="245"/>
      <c r="F134" s="245"/>
      <c r="I134" s="245"/>
      <c r="L134" s="245"/>
    </row>
    <row r="135" spans="3:12" x14ac:dyDescent="0.25">
      <c r="C135" s="245"/>
      <c r="F135" s="245"/>
      <c r="I135" s="245"/>
      <c r="L135" s="245"/>
    </row>
    <row r="136" spans="3:12" x14ac:dyDescent="0.25">
      <c r="C136" s="245"/>
      <c r="F136" s="245"/>
      <c r="I136" s="245"/>
      <c r="L136" s="245"/>
    </row>
    <row r="137" spans="3:12" x14ac:dyDescent="0.25">
      <c r="C137" s="245"/>
      <c r="F137" s="245"/>
      <c r="I137" s="245"/>
      <c r="L137" s="245"/>
    </row>
    <row r="138" spans="3:12" x14ac:dyDescent="0.25">
      <c r="C138" s="245"/>
      <c r="F138" s="245"/>
      <c r="I138" s="245"/>
      <c r="L138" s="245"/>
    </row>
    <row r="139" spans="3:12" x14ac:dyDescent="0.25">
      <c r="C139" s="245"/>
      <c r="F139" s="245"/>
      <c r="I139" s="245"/>
      <c r="L139" s="245"/>
    </row>
    <row r="140" spans="3:12" x14ac:dyDescent="0.25">
      <c r="C140" s="245"/>
      <c r="F140" s="245"/>
      <c r="I140" s="245"/>
      <c r="L140" s="245"/>
    </row>
    <row r="141" spans="3:12" x14ac:dyDescent="0.25">
      <c r="C141" s="245"/>
      <c r="F141" s="245"/>
      <c r="I141" s="245"/>
      <c r="L141" s="245"/>
    </row>
    <row r="142" spans="3:12" x14ac:dyDescent="0.25">
      <c r="C142" s="245"/>
      <c r="F142" s="245"/>
      <c r="I142" s="245"/>
      <c r="L142" s="245"/>
    </row>
    <row r="143" spans="3:12" x14ac:dyDescent="0.25">
      <c r="C143" s="245"/>
      <c r="F143" s="245"/>
      <c r="I143" s="245"/>
      <c r="L143" s="245"/>
    </row>
    <row r="144" spans="3:12" x14ac:dyDescent="0.25">
      <c r="C144" s="245"/>
      <c r="F144" s="245"/>
      <c r="I144" s="245"/>
      <c r="L144" s="245"/>
    </row>
    <row r="145" spans="3:12" x14ac:dyDescent="0.25">
      <c r="C145" s="245"/>
      <c r="F145" s="245"/>
      <c r="I145" s="245"/>
      <c r="L145" s="245"/>
    </row>
    <row r="146" spans="3:12" x14ac:dyDescent="0.25">
      <c r="C146" s="245"/>
      <c r="F146" s="245"/>
      <c r="I146" s="245"/>
      <c r="L146" s="245"/>
    </row>
    <row r="147" spans="3:12" x14ac:dyDescent="0.25">
      <c r="C147" s="245"/>
      <c r="F147" s="245"/>
      <c r="I147" s="245"/>
      <c r="L147" s="245"/>
    </row>
    <row r="148" spans="3:12" x14ac:dyDescent="0.25">
      <c r="C148" s="245"/>
      <c r="F148" s="245"/>
      <c r="I148" s="245"/>
      <c r="L148" s="245"/>
    </row>
    <row r="149" spans="3:12" x14ac:dyDescent="0.25">
      <c r="C149" s="245"/>
      <c r="F149" s="245"/>
      <c r="I149" s="245"/>
      <c r="L149" s="245"/>
    </row>
    <row r="150" spans="3:12" x14ac:dyDescent="0.25">
      <c r="C150" s="245"/>
      <c r="F150" s="245"/>
      <c r="I150" s="245"/>
      <c r="L150" s="245"/>
    </row>
    <row r="151" spans="3:12" x14ac:dyDescent="0.25">
      <c r="C151" s="245"/>
      <c r="F151" s="245"/>
      <c r="I151" s="245"/>
      <c r="L151" s="245"/>
    </row>
    <row r="152" spans="3:12" x14ac:dyDescent="0.25">
      <c r="C152" s="245"/>
      <c r="F152" s="245"/>
      <c r="I152" s="245"/>
      <c r="L152" s="245"/>
    </row>
    <row r="153" spans="3:12" x14ac:dyDescent="0.25">
      <c r="C153" s="245"/>
      <c r="F153" s="245"/>
      <c r="I153" s="245"/>
      <c r="L153" s="245"/>
    </row>
    <row r="154" spans="3:12" x14ac:dyDescent="0.25">
      <c r="C154" s="245"/>
      <c r="F154" s="245"/>
      <c r="I154" s="245"/>
      <c r="L154" s="245"/>
    </row>
    <row r="155" spans="3:12" x14ac:dyDescent="0.25">
      <c r="C155" s="245"/>
      <c r="F155" s="245"/>
      <c r="I155" s="245"/>
      <c r="L155" s="245"/>
    </row>
    <row r="156" spans="3:12" x14ac:dyDescent="0.25">
      <c r="C156" s="245"/>
      <c r="F156" s="245"/>
      <c r="I156" s="245"/>
      <c r="L156" s="245"/>
    </row>
    <row r="157" spans="3:12" x14ac:dyDescent="0.25">
      <c r="C157" s="245"/>
      <c r="F157" s="245"/>
      <c r="I157" s="245"/>
      <c r="L157" s="245"/>
    </row>
    <row r="158" spans="3:12" x14ac:dyDescent="0.25">
      <c r="C158" s="245"/>
      <c r="F158" s="245"/>
      <c r="I158" s="245"/>
      <c r="L158" s="245"/>
    </row>
    <row r="159" spans="3:12" x14ac:dyDescent="0.25">
      <c r="C159" s="245"/>
      <c r="F159" s="245"/>
      <c r="I159" s="245"/>
      <c r="L159" s="245"/>
    </row>
    <row r="160" spans="3:12" x14ac:dyDescent="0.25">
      <c r="C160" s="245"/>
      <c r="F160" s="245"/>
      <c r="I160" s="245"/>
      <c r="L160" s="245"/>
    </row>
    <row r="161" spans="3:12" x14ac:dyDescent="0.25">
      <c r="C161" s="245"/>
      <c r="F161" s="245"/>
      <c r="I161" s="245"/>
      <c r="L161" s="245"/>
    </row>
    <row r="162" spans="3:12" x14ac:dyDescent="0.25">
      <c r="C162" s="245"/>
      <c r="F162" s="245"/>
      <c r="I162" s="245"/>
      <c r="L162" s="245"/>
    </row>
    <row r="163" spans="3:12" x14ac:dyDescent="0.25">
      <c r="C163" s="245"/>
      <c r="F163" s="245"/>
      <c r="I163" s="245"/>
      <c r="L163" s="245"/>
    </row>
    <row r="164" spans="3:12" x14ac:dyDescent="0.25">
      <c r="C164" s="245"/>
      <c r="F164" s="245"/>
      <c r="I164" s="245"/>
      <c r="L164" s="245"/>
    </row>
    <row r="165" spans="3:12" x14ac:dyDescent="0.25">
      <c r="C165" s="245"/>
      <c r="F165" s="245"/>
      <c r="I165" s="245"/>
      <c r="L165" s="245"/>
    </row>
    <row r="166" spans="3:12" x14ac:dyDescent="0.25">
      <c r="C166" s="245"/>
      <c r="F166" s="245"/>
      <c r="I166" s="245"/>
      <c r="L166" s="245"/>
    </row>
    <row r="167" spans="3:12" x14ac:dyDescent="0.25">
      <c r="C167" s="245"/>
      <c r="F167" s="245"/>
      <c r="I167" s="245"/>
      <c r="L167" s="245"/>
    </row>
    <row r="168" spans="3:12" x14ac:dyDescent="0.25">
      <c r="C168" s="245"/>
      <c r="F168" s="245"/>
      <c r="I168" s="245"/>
      <c r="L168" s="245"/>
    </row>
    <row r="169" spans="3:12" x14ac:dyDescent="0.25">
      <c r="C169" s="245"/>
      <c r="F169" s="245"/>
      <c r="I169" s="245"/>
      <c r="L169" s="245"/>
    </row>
    <row r="170" spans="3:12" x14ac:dyDescent="0.25">
      <c r="C170" s="245"/>
      <c r="F170" s="245"/>
      <c r="I170" s="245"/>
      <c r="L170" s="245"/>
    </row>
    <row r="171" spans="3:12" x14ac:dyDescent="0.25">
      <c r="C171" s="245"/>
      <c r="F171" s="245"/>
      <c r="I171" s="245"/>
      <c r="L171" s="245"/>
    </row>
    <row r="172" spans="3:12" x14ac:dyDescent="0.25">
      <c r="C172" s="245"/>
      <c r="F172" s="245"/>
      <c r="I172" s="245"/>
      <c r="L172" s="245"/>
    </row>
    <row r="173" spans="3:12" x14ac:dyDescent="0.25">
      <c r="C173" s="245"/>
      <c r="F173" s="245"/>
      <c r="I173" s="245"/>
      <c r="L173" s="245"/>
    </row>
    <row r="174" spans="3:12" x14ac:dyDescent="0.25">
      <c r="C174" s="245"/>
      <c r="F174" s="245"/>
      <c r="I174" s="245"/>
      <c r="L174" s="245"/>
    </row>
    <row r="175" spans="3:12" x14ac:dyDescent="0.25">
      <c r="C175" s="245"/>
      <c r="F175" s="245"/>
      <c r="I175" s="245"/>
      <c r="L175" s="245"/>
    </row>
    <row r="176" spans="3:12" x14ac:dyDescent="0.25">
      <c r="C176" s="245"/>
      <c r="F176" s="245"/>
      <c r="I176" s="245"/>
      <c r="L176" s="245"/>
    </row>
    <row r="177" spans="3:12" x14ac:dyDescent="0.25">
      <c r="C177" s="245"/>
      <c r="F177" s="245"/>
      <c r="I177" s="245"/>
      <c r="L177" s="245"/>
    </row>
    <row r="178" spans="3:12" x14ac:dyDescent="0.25">
      <c r="C178" s="245"/>
      <c r="F178" s="245"/>
      <c r="I178" s="245"/>
      <c r="L178" s="245"/>
    </row>
    <row r="179" spans="3:12" x14ac:dyDescent="0.25">
      <c r="C179" s="245"/>
      <c r="F179" s="245"/>
      <c r="I179" s="245"/>
      <c r="L179" s="245"/>
    </row>
    <row r="180" spans="3:12" x14ac:dyDescent="0.25">
      <c r="C180" s="245"/>
      <c r="F180" s="245"/>
      <c r="I180" s="245"/>
      <c r="L180" s="245"/>
    </row>
    <row r="181" spans="3:12" x14ac:dyDescent="0.25">
      <c r="C181" s="245"/>
      <c r="F181" s="245"/>
      <c r="I181" s="245"/>
      <c r="L181" s="245"/>
    </row>
    <row r="182" spans="3:12" x14ac:dyDescent="0.25">
      <c r="C182" s="245"/>
      <c r="F182" s="245"/>
      <c r="I182" s="245"/>
      <c r="L182" s="245"/>
    </row>
    <row r="183" spans="3:12" x14ac:dyDescent="0.25">
      <c r="C183" s="245"/>
      <c r="F183" s="245"/>
      <c r="I183" s="245"/>
      <c r="L183" s="245"/>
    </row>
  </sheetData>
  <sheetProtection password="F13B" sheet="1"/>
  <mergeCells count="1">
    <mergeCell ref="M1:N1"/>
  </mergeCells>
  <phoneticPr fontId="2" type="noConversion"/>
  <printOptions horizontalCentered="1"/>
  <pageMargins left="0.63" right="0.24" top="0.17" bottom="0.33" header="0.18" footer="0.17"/>
  <pageSetup orientation="portrait" r:id="rId1"/>
  <headerFooter alignWithMargins="0">
    <oddFooter>&amp;C&amp;F  \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AI91"/>
  <sheetViews>
    <sheetView topLeftCell="A10" workbookViewId="0">
      <selection activeCell="H32" sqref="H32:H33"/>
    </sheetView>
  </sheetViews>
  <sheetFormatPr defaultRowHeight="12.75" x14ac:dyDescent="0.2"/>
  <cols>
    <col min="1" max="1" width="6.85546875" style="70" customWidth="1"/>
    <col min="2" max="3" width="9.140625" style="70"/>
    <col min="4" max="4" width="6.42578125" style="70" customWidth="1"/>
    <col min="5" max="5" width="12.7109375" style="70" customWidth="1"/>
    <col min="6" max="6" width="25.7109375" style="70" customWidth="1"/>
    <col min="7" max="7" width="14.28515625" style="70" customWidth="1"/>
    <col min="8" max="8" width="13.85546875" style="70" customWidth="1"/>
    <col min="9" max="16384" width="9.140625" style="70"/>
  </cols>
  <sheetData>
    <row r="1" spans="1:32" ht="15" customHeight="1" x14ac:dyDescent="0.25">
      <c r="A1" s="50" t="s">
        <v>1036</v>
      </c>
      <c r="B1" s="50"/>
      <c r="C1" s="50"/>
      <c r="D1" s="50"/>
      <c r="E1" s="50"/>
      <c r="F1" s="50"/>
      <c r="G1" s="50"/>
      <c r="H1" s="83" t="s">
        <v>787</v>
      </c>
      <c r="I1" s="50"/>
      <c r="J1" s="50"/>
      <c r="K1" s="50"/>
      <c r="L1" s="50"/>
      <c r="M1" s="50"/>
      <c r="N1" s="50"/>
      <c r="O1" s="50"/>
      <c r="P1" s="50"/>
      <c r="Q1" s="50"/>
      <c r="R1" s="50"/>
      <c r="S1" s="50"/>
      <c r="T1" s="50"/>
      <c r="U1" s="50"/>
      <c r="V1" s="50"/>
      <c r="W1" s="50"/>
      <c r="X1" s="50"/>
      <c r="Y1" s="50"/>
      <c r="Z1" s="50"/>
      <c r="AA1" s="50"/>
      <c r="AB1" s="50"/>
      <c r="AC1" s="50"/>
      <c r="AD1" s="50"/>
      <c r="AE1" s="50"/>
      <c r="AF1" s="50"/>
    </row>
    <row r="2" spans="1:32" s="71" customFormat="1" ht="18" customHeight="1" x14ac:dyDescent="0.3">
      <c r="A2" s="50" t="s">
        <v>805</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row>
    <row r="3" spans="1:32" ht="15.75" x14ac:dyDescent="0.25">
      <c r="A3" s="50" t="s">
        <v>806</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row>
    <row r="4" spans="1:32" ht="15.75" x14ac:dyDescent="0.25">
      <c r="A4" s="39" t="s">
        <v>261</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row>
    <row r="5" spans="1:32" ht="15.75" x14ac:dyDescent="0.25">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row>
    <row r="6" spans="1:32" ht="15.75" x14ac:dyDescent="0.25">
      <c r="A6" s="50"/>
      <c r="B6" s="50"/>
      <c r="C6" s="50"/>
      <c r="D6" s="50"/>
      <c r="E6" s="50"/>
      <c r="F6" s="83" t="s">
        <v>221</v>
      </c>
      <c r="G6" s="754">
        <f>'1 Provider Data'!$B$11</f>
        <v>0</v>
      </c>
      <c r="H6" s="755"/>
      <c r="I6" s="50"/>
      <c r="J6" s="50"/>
      <c r="K6" s="50"/>
      <c r="L6" s="50"/>
      <c r="M6" s="50"/>
      <c r="N6" s="50"/>
      <c r="O6" s="50"/>
      <c r="P6" s="50"/>
      <c r="Q6" s="50"/>
      <c r="R6" s="50"/>
      <c r="S6" s="50"/>
      <c r="T6" s="50"/>
      <c r="U6" s="50"/>
      <c r="V6" s="50"/>
      <c r="W6" s="50"/>
      <c r="X6" s="50"/>
      <c r="Y6" s="50"/>
      <c r="Z6" s="50"/>
      <c r="AA6" s="50"/>
      <c r="AB6" s="50"/>
      <c r="AC6" s="50"/>
      <c r="AD6" s="50"/>
      <c r="AE6" s="50"/>
      <c r="AF6" s="50"/>
    </row>
    <row r="7" spans="1:32" ht="15.75" x14ac:dyDescent="0.25">
      <c r="A7" s="50"/>
      <c r="B7" s="50"/>
      <c r="C7" s="50"/>
      <c r="D7" s="50"/>
      <c r="E7" s="50"/>
      <c r="F7" s="83" t="s">
        <v>1034</v>
      </c>
      <c r="G7" s="756">
        <f>'1 Provider Data'!$B$12</f>
        <v>0</v>
      </c>
      <c r="H7" s="757"/>
      <c r="I7" s="50"/>
      <c r="J7" s="50"/>
      <c r="K7" s="50"/>
      <c r="L7" s="50"/>
      <c r="M7" s="50"/>
      <c r="N7" s="50"/>
      <c r="O7" s="50"/>
      <c r="P7" s="50"/>
      <c r="Q7" s="50"/>
      <c r="R7" s="50"/>
      <c r="S7" s="50"/>
      <c r="T7" s="50"/>
      <c r="U7" s="50"/>
      <c r="V7" s="50"/>
      <c r="W7" s="50"/>
      <c r="X7" s="50"/>
      <c r="Y7" s="50"/>
      <c r="Z7" s="50"/>
      <c r="AA7" s="50"/>
      <c r="AB7" s="50"/>
      <c r="AC7" s="50"/>
      <c r="AD7" s="50"/>
      <c r="AE7" s="50"/>
      <c r="AF7" s="50"/>
    </row>
    <row r="8" spans="1:32" ht="15.75" x14ac:dyDescent="0.25">
      <c r="A8" s="50"/>
      <c r="B8" s="50"/>
      <c r="C8" s="50"/>
      <c r="D8" s="50"/>
      <c r="E8" s="50"/>
      <c r="F8" s="83" t="s">
        <v>222</v>
      </c>
      <c r="G8" s="758">
        <f>'1 Provider Data'!$B$7</f>
        <v>41455</v>
      </c>
      <c r="H8" s="759"/>
      <c r="I8" s="50"/>
      <c r="J8" s="50"/>
      <c r="K8" s="50"/>
      <c r="L8" s="50"/>
      <c r="M8" s="50"/>
      <c r="N8" s="50"/>
      <c r="O8" s="50"/>
      <c r="P8" s="50"/>
      <c r="Q8" s="50"/>
      <c r="R8" s="50"/>
      <c r="S8" s="50"/>
      <c r="T8" s="50"/>
      <c r="U8" s="50"/>
      <c r="V8" s="50"/>
      <c r="W8" s="50"/>
      <c r="X8" s="50"/>
      <c r="Y8" s="50"/>
      <c r="Z8" s="50"/>
      <c r="AA8" s="50"/>
      <c r="AB8" s="50"/>
      <c r="AC8" s="50"/>
      <c r="AD8" s="50"/>
      <c r="AE8" s="50"/>
      <c r="AF8" s="50"/>
    </row>
    <row r="9" spans="1:32" ht="15.75" x14ac:dyDescent="0.25">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row>
    <row r="10" spans="1:32" ht="57" customHeight="1" x14ac:dyDescent="0.25">
      <c r="A10" s="760" t="s">
        <v>1114</v>
      </c>
      <c r="B10" s="760"/>
      <c r="C10" s="760"/>
      <c r="D10" s="760"/>
      <c r="E10" s="760"/>
      <c r="F10" s="760"/>
      <c r="G10" s="760"/>
      <c r="H10" s="760"/>
      <c r="I10" s="50"/>
      <c r="J10" s="50"/>
      <c r="K10" s="50"/>
      <c r="L10" s="50"/>
      <c r="M10" s="50"/>
      <c r="N10" s="50"/>
      <c r="O10" s="50"/>
      <c r="P10" s="50"/>
      <c r="Q10" s="50"/>
      <c r="R10" s="50"/>
      <c r="S10" s="50"/>
      <c r="T10" s="50"/>
      <c r="U10" s="50"/>
      <c r="V10" s="50"/>
      <c r="W10" s="50"/>
      <c r="X10" s="50"/>
      <c r="Y10" s="50"/>
      <c r="Z10" s="50"/>
      <c r="AA10" s="50"/>
      <c r="AB10" s="50"/>
      <c r="AC10" s="50"/>
      <c r="AD10" s="50"/>
      <c r="AE10" s="50"/>
      <c r="AF10" s="50"/>
    </row>
    <row r="11" spans="1:32" ht="15.75" x14ac:dyDescent="0.25">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row>
    <row r="12" spans="1:32" ht="15.75" x14ac:dyDescent="0.25">
      <c r="A12" s="50"/>
      <c r="B12" s="50" t="s">
        <v>262</v>
      </c>
      <c r="C12" s="50"/>
      <c r="D12" s="50"/>
      <c r="E12" s="50"/>
      <c r="F12" s="50"/>
      <c r="G12" s="50"/>
      <c r="H12" s="93" t="s">
        <v>809</v>
      </c>
      <c r="I12" s="50"/>
      <c r="J12" s="50"/>
      <c r="K12" s="50"/>
      <c r="L12" s="50"/>
      <c r="M12" s="50"/>
      <c r="N12" s="50"/>
      <c r="O12" s="50"/>
      <c r="P12" s="50"/>
      <c r="Q12" s="50"/>
      <c r="R12" s="50"/>
      <c r="S12" s="50"/>
      <c r="T12" s="50"/>
      <c r="U12" s="50"/>
      <c r="V12" s="50"/>
      <c r="W12" s="50"/>
      <c r="X12" s="50"/>
      <c r="Y12" s="50"/>
      <c r="Z12" s="50"/>
      <c r="AA12" s="50"/>
      <c r="AB12" s="50"/>
      <c r="AC12" s="50"/>
      <c r="AD12" s="50"/>
      <c r="AE12" s="50"/>
      <c r="AF12" s="50"/>
    </row>
    <row r="13" spans="1:32" ht="16.5" thickBot="1" x14ac:dyDescent="0.3">
      <c r="A13" s="50" t="s">
        <v>31</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row>
    <row r="14" spans="1:32" ht="16.5" thickBot="1" x14ac:dyDescent="0.3">
      <c r="A14" s="94">
        <v>1</v>
      </c>
      <c r="B14" s="92" t="s">
        <v>915</v>
      </c>
      <c r="C14" s="91"/>
      <c r="D14" s="91"/>
      <c r="E14" s="91"/>
      <c r="F14" s="91"/>
      <c r="G14" s="761" t="s">
        <v>1112</v>
      </c>
      <c r="H14" s="762"/>
      <c r="I14" s="50"/>
      <c r="J14" s="50"/>
      <c r="K14" s="50"/>
      <c r="L14" s="50"/>
      <c r="M14" s="50"/>
      <c r="N14" s="50"/>
      <c r="O14" s="50"/>
      <c r="P14" s="50"/>
      <c r="Q14" s="50"/>
      <c r="R14" s="50"/>
      <c r="S14" s="50"/>
      <c r="T14" s="50"/>
      <c r="U14" s="50"/>
      <c r="V14" s="50"/>
      <c r="W14" s="50"/>
      <c r="X14" s="50"/>
      <c r="Y14" s="50"/>
      <c r="Z14" s="50"/>
      <c r="AA14" s="50"/>
      <c r="AB14" s="50"/>
      <c r="AC14" s="50"/>
      <c r="AD14" s="50"/>
      <c r="AE14" s="50"/>
      <c r="AF14" s="50"/>
    </row>
    <row r="15" spans="1:32" ht="16.5" thickBot="1" x14ac:dyDescent="0.3">
      <c r="A15" s="94"/>
      <c r="B15" s="49" t="s">
        <v>898</v>
      </c>
      <c r="C15" s="91"/>
      <c r="D15" s="91"/>
      <c r="E15" s="91"/>
      <c r="F15" s="365"/>
      <c r="G15" s="761" t="s">
        <v>1112</v>
      </c>
      <c r="H15" s="762"/>
      <c r="I15" s="50"/>
      <c r="J15" s="50"/>
      <c r="K15" s="50"/>
      <c r="L15" s="50"/>
      <c r="M15" s="50"/>
      <c r="N15" s="50"/>
      <c r="O15" s="50"/>
      <c r="P15" s="50"/>
      <c r="Q15" s="50"/>
      <c r="R15" s="50"/>
      <c r="S15" s="50"/>
      <c r="T15" s="50"/>
      <c r="U15" s="50"/>
      <c r="V15" s="50"/>
      <c r="W15" s="50"/>
      <c r="X15" s="50"/>
      <c r="Y15" s="50"/>
      <c r="Z15" s="50"/>
      <c r="AA15" s="50"/>
      <c r="AB15" s="50"/>
      <c r="AC15" s="50"/>
      <c r="AD15" s="50"/>
      <c r="AE15" s="50"/>
      <c r="AF15" s="50"/>
    </row>
    <row r="16" spans="1:32" ht="4.5" customHeight="1" thickBot="1" x14ac:dyDescent="0.3">
      <c r="A16" s="94"/>
      <c r="B16" s="49"/>
      <c r="C16" s="91"/>
      <c r="D16" s="91"/>
      <c r="E16" s="91"/>
      <c r="F16" s="91"/>
      <c r="G16" s="69"/>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row>
    <row r="17" spans="1:32" ht="16.5" thickBot="1" x14ac:dyDescent="0.3">
      <c r="A17" s="94"/>
      <c r="B17" s="49" t="s">
        <v>916</v>
      </c>
      <c r="C17" s="91"/>
      <c r="D17" s="91"/>
      <c r="E17" s="91"/>
      <c r="F17" s="91"/>
      <c r="G17" s="761" t="s">
        <v>1112</v>
      </c>
      <c r="H17" s="762"/>
      <c r="I17" s="50"/>
      <c r="J17" s="50"/>
      <c r="K17" s="50"/>
      <c r="L17" s="50"/>
      <c r="M17" s="50"/>
      <c r="N17" s="50"/>
      <c r="O17" s="50"/>
      <c r="P17" s="50"/>
      <c r="Q17" s="50"/>
      <c r="R17" s="50"/>
      <c r="S17" s="50"/>
      <c r="T17" s="50"/>
      <c r="U17" s="50"/>
      <c r="V17" s="50"/>
      <c r="W17" s="50"/>
      <c r="X17" s="50"/>
      <c r="Y17" s="50"/>
      <c r="Z17" s="50"/>
      <c r="AA17" s="50"/>
      <c r="AB17" s="50"/>
      <c r="AC17" s="50"/>
      <c r="AD17" s="50"/>
      <c r="AE17" s="50"/>
      <c r="AF17" s="50"/>
    </row>
    <row r="18" spans="1:32" ht="16.5" thickBot="1" x14ac:dyDescent="0.3">
      <c r="A18" s="94"/>
      <c r="B18" s="49"/>
      <c r="C18" s="49"/>
      <c r="D18" s="49"/>
      <c r="E18" s="49"/>
      <c r="F18" s="49"/>
      <c r="G18" s="91"/>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row>
    <row r="19" spans="1:32" ht="16.5" thickBot="1" x14ac:dyDescent="0.3">
      <c r="A19" s="94">
        <v>2</v>
      </c>
      <c r="B19" s="92" t="s">
        <v>897</v>
      </c>
      <c r="C19" s="92"/>
      <c r="D19" s="92"/>
      <c r="E19" s="92"/>
      <c r="F19" s="92"/>
      <c r="G19" s="761" t="s">
        <v>1113</v>
      </c>
      <c r="H19" s="762"/>
      <c r="I19" s="50"/>
      <c r="J19" s="50"/>
      <c r="K19" s="50"/>
      <c r="L19" s="50"/>
      <c r="M19" s="50"/>
      <c r="N19" s="50"/>
      <c r="O19" s="50"/>
      <c r="P19" s="50"/>
      <c r="Q19" s="50"/>
      <c r="R19" s="50"/>
      <c r="S19" s="50"/>
      <c r="T19" s="50"/>
      <c r="U19" s="50"/>
      <c r="V19" s="50"/>
      <c r="W19" s="50"/>
      <c r="X19" s="50"/>
      <c r="Y19" s="50"/>
      <c r="Z19" s="50"/>
      <c r="AA19" s="50"/>
      <c r="AB19" s="50"/>
      <c r="AC19" s="50"/>
      <c r="AD19" s="50"/>
      <c r="AE19" s="50"/>
      <c r="AF19" s="50"/>
    </row>
    <row r="20" spans="1:32" ht="15.75" x14ac:dyDescent="0.25">
      <c r="A20" s="94"/>
      <c r="B20" s="49"/>
      <c r="C20" s="49"/>
      <c r="D20" s="49"/>
      <c r="E20" s="49"/>
      <c r="F20" s="49"/>
      <c r="G20" s="91"/>
      <c r="H20" s="92"/>
      <c r="I20" s="50"/>
      <c r="J20" s="50"/>
      <c r="K20" s="50"/>
      <c r="L20" s="50"/>
      <c r="M20" s="50"/>
      <c r="N20" s="50"/>
      <c r="O20" s="50"/>
      <c r="P20" s="50"/>
      <c r="Q20" s="50"/>
      <c r="R20" s="50"/>
      <c r="S20" s="50"/>
      <c r="T20" s="50"/>
      <c r="U20" s="50"/>
      <c r="V20" s="50"/>
      <c r="W20" s="50"/>
      <c r="X20" s="50"/>
      <c r="Y20" s="50"/>
      <c r="Z20" s="50"/>
      <c r="AA20" s="50"/>
      <c r="AB20" s="50"/>
      <c r="AC20" s="50"/>
      <c r="AD20" s="50"/>
      <c r="AE20" s="50"/>
      <c r="AF20" s="50"/>
    </row>
    <row r="21" spans="1:32" ht="15.75" x14ac:dyDescent="0.25">
      <c r="A21" s="94">
        <v>3</v>
      </c>
      <c r="B21" s="92" t="s">
        <v>982</v>
      </c>
      <c r="C21" s="92"/>
      <c r="D21" s="92"/>
      <c r="E21" s="92"/>
      <c r="F21" s="92"/>
      <c r="G21" s="91"/>
      <c r="H21" s="92"/>
      <c r="I21" s="50"/>
      <c r="J21" s="50"/>
      <c r="K21" s="50"/>
      <c r="L21" s="50"/>
      <c r="M21" s="50"/>
      <c r="N21" s="50"/>
      <c r="O21" s="50"/>
      <c r="P21" s="50"/>
      <c r="Q21" s="50"/>
      <c r="R21" s="50"/>
      <c r="S21" s="50"/>
      <c r="T21" s="50"/>
      <c r="U21" s="50"/>
      <c r="V21" s="50"/>
      <c r="W21" s="50"/>
      <c r="X21" s="50"/>
      <c r="Y21" s="50"/>
      <c r="Z21" s="50"/>
      <c r="AA21" s="50"/>
      <c r="AB21" s="50"/>
      <c r="AC21" s="50"/>
      <c r="AD21" s="50"/>
      <c r="AE21" s="50"/>
      <c r="AF21" s="50"/>
    </row>
    <row r="22" spans="1:32" ht="15.75" x14ac:dyDescent="0.25">
      <c r="A22" s="94" t="s">
        <v>899</v>
      </c>
      <c r="B22" s="49" t="s">
        <v>983</v>
      </c>
      <c r="C22" s="49"/>
      <c r="D22" s="49"/>
      <c r="E22" s="49"/>
      <c r="F22" s="49"/>
      <c r="G22" s="91"/>
      <c r="H22" s="561">
        <f>'2a Medicaid Alloc % detail'!E13</f>
        <v>0</v>
      </c>
      <c r="I22" s="50"/>
      <c r="J22" s="50"/>
      <c r="K22" s="50"/>
      <c r="L22" s="50"/>
      <c r="M22" s="50"/>
      <c r="N22" s="50"/>
      <c r="O22" s="50"/>
      <c r="P22" s="50"/>
      <c r="Q22" s="50"/>
      <c r="R22" s="50"/>
      <c r="S22" s="50"/>
      <c r="T22" s="50"/>
      <c r="U22" s="50"/>
      <c r="V22" s="50"/>
      <c r="W22" s="50"/>
      <c r="X22" s="50"/>
      <c r="Y22" s="50"/>
      <c r="Z22" s="50"/>
      <c r="AA22" s="50"/>
      <c r="AB22" s="50"/>
      <c r="AC22" s="50"/>
      <c r="AD22" s="50"/>
      <c r="AE22" s="50"/>
      <c r="AF22" s="50"/>
    </row>
    <row r="23" spans="1:32" ht="16.5" thickBot="1" x14ac:dyDescent="0.3">
      <c r="A23" s="94" t="s">
        <v>900</v>
      </c>
      <c r="B23" s="49" t="s">
        <v>231</v>
      </c>
      <c r="C23" s="49"/>
      <c r="D23" s="49"/>
      <c r="E23" s="49"/>
      <c r="F23" s="49"/>
      <c r="G23" s="91"/>
      <c r="H23" s="561">
        <f>'2a Medicaid Alloc % detail'!E15</f>
        <v>0</v>
      </c>
      <c r="I23" s="50"/>
      <c r="J23" s="50"/>
      <c r="K23" s="50"/>
      <c r="L23" s="50"/>
      <c r="M23" s="50"/>
      <c r="N23" s="50"/>
      <c r="O23" s="50"/>
      <c r="P23" s="50"/>
      <c r="Q23" s="50"/>
      <c r="R23" s="50"/>
      <c r="S23" s="50"/>
      <c r="T23" s="50"/>
      <c r="U23" s="50"/>
      <c r="V23" s="50"/>
      <c r="W23" s="50"/>
      <c r="X23" s="50"/>
      <c r="Y23" s="50"/>
      <c r="Z23" s="50"/>
      <c r="AA23" s="50"/>
      <c r="AB23" s="50"/>
      <c r="AC23" s="50"/>
      <c r="AD23" s="50"/>
      <c r="AE23" s="50"/>
      <c r="AF23" s="50"/>
    </row>
    <row r="24" spans="1:32" ht="16.5" thickBot="1" x14ac:dyDescent="0.3">
      <c r="A24" s="94" t="s">
        <v>901</v>
      </c>
      <c r="B24" s="49" t="s">
        <v>984</v>
      </c>
      <c r="C24" s="49"/>
      <c r="D24" s="49"/>
      <c r="E24" s="49"/>
      <c r="F24" s="49"/>
      <c r="G24" s="69" t="s">
        <v>233</v>
      </c>
      <c r="H24" s="109">
        <f>IF(H23&gt;0,H23/H22,0)</f>
        <v>0</v>
      </c>
      <c r="I24" s="50"/>
      <c r="J24" s="50"/>
      <c r="K24" s="50"/>
      <c r="L24" s="50"/>
      <c r="M24" s="50"/>
      <c r="N24" s="50"/>
      <c r="O24" s="50"/>
      <c r="P24" s="50"/>
      <c r="Q24" s="50"/>
      <c r="R24" s="50"/>
      <c r="S24" s="50"/>
      <c r="T24" s="50"/>
      <c r="U24" s="50"/>
      <c r="V24" s="50"/>
      <c r="W24" s="50"/>
      <c r="X24" s="50"/>
      <c r="Y24" s="50"/>
      <c r="Z24" s="50"/>
      <c r="AA24" s="50"/>
      <c r="AB24" s="50"/>
      <c r="AC24" s="50"/>
      <c r="AD24" s="50"/>
      <c r="AE24" s="50"/>
      <c r="AF24" s="50"/>
    </row>
    <row r="25" spans="1:32" ht="16.5" customHeight="1" x14ac:dyDescent="0.25">
      <c r="A25" s="94"/>
      <c r="B25" s="49"/>
      <c r="C25" s="49"/>
      <c r="D25" s="49"/>
      <c r="E25" s="49"/>
      <c r="F25" s="49"/>
      <c r="G25" s="91"/>
      <c r="H25" s="91"/>
      <c r="I25" s="50"/>
      <c r="J25" s="50"/>
      <c r="K25" s="50"/>
      <c r="L25" s="50"/>
      <c r="M25" s="50"/>
      <c r="N25" s="50"/>
      <c r="O25" s="50"/>
      <c r="P25" s="50"/>
      <c r="Q25" s="50"/>
      <c r="R25" s="50"/>
      <c r="S25" s="50"/>
      <c r="T25" s="50"/>
      <c r="U25" s="50"/>
      <c r="V25" s="50"/>
      <c r="W25" s="50"/>
      <c r="X25" s="50"/>
      <c r="Y25" s="50"/>
      <c r="Z25" s="50"/>
      <c r="AA25" s="50"/>
      <c r="AB25" s="50"/>
      <c r="AC25" s="50"/>
      <c r="AD25" s="50"/>
      <c r="AE25" s="50"/>
      <c r="AF25" s="50"/>
    </row>
    <row r="26" spans="1:32" ht="13.5" customHeight="1" x14ac:dyDescent="0.25">
      <c r="A26" s="94">
        <v>4</v>
      </c>
      <c r="B26" s="92" t="s">
        <v>909</v>
      </c>
      <c r="C26" s="92"/>
      <c r="D26" s="92"/>
      <c r="E26" s="49"/>
      <c r="F26" s="92"/>
      <c r="G26" s="91"/>
      <c r="H26" s="91"/>
      <c r="I26" s="50"/>
      <c r="J26" s="50"/>
      <c r="K26" s="50"/>
      <c r="L26" s="50"/>
      <c r="M26" s="50"/>
      <c r="N26" s="50"/>
      <c r="O26" s="50"/>
      <c r="P26" s="50"/>
      <c r="Q26" s="50"/>
      <c r="R26" s="50"/>
      <c r="S26" s="50"/>
      <c r="T26" s="50"/>
      <c r="U26" s="50"/>
      <c r="V26" s="50"/>
      <c r="W26" s="50"/>
      <c r="X26" s="50"/>
      <c r="Y26" s="50"/>
      <c r="Z26" s="50"/>
      <c r="AA26" s="50"/>
      <c r="AB26" s="50"/>
      <c r="AC26" s="50"/>
      <c r="AD26" s="50"/>
      <c r="AE26" s="50"/>
      <c r="AF26" s="50"/>
    </row>
    <row r="27" spans="1:32" ht="13.5" customHeight="1" x14ac:dyDescent="0.25">
      <c r="A27" s="94" t="s">
        <v>902</v>
      </c>
      <c r="B27" s="49" t="s">
        <v>977</v>
      </c>
      <c r="C27" s="49"/>
      <c r="D27" s="49"/>
      <c r="E27" s="49"/>
      <c r="F27" s="49"/>
      <c r="G27" s="69"/>
      <c r="H27" s="562">
        <f>'2a Medicaid Alloc % detail'!E17</f>
        <v>0</v>
      </c>
      <c r="I27" s="50"/>
      <c r="J27" s="50"/>
      <c r="K27" s="50"/>
      <c r="L27" s="50"/>
      <c r="M27" s="50"/>
      <c r="N27" s="50"/>
      <c r="O27" s="50"/>
      <c r="P27" s="50"/>
      <c r="Q27" s="50"/>
      <c r="R27" s="50"/>
      <c r="S27" s="50"/>
      <c r="T27" s="50"/>
      <c r="U27" s="50"/>
      <c r="V27" s="50"/>
      <c r="W27" s="50"/>
      <c r="X27" s="50"/>
      <c r="Y27" s="50"/>
      <c r="Z27" s="50"/>
      <c r="AA27" s="50"/>
      <c r="AB27" s="50"/>
      <c r="AC27" s="50"/>
      <c r="AD27" s="50"/>
      <c r="AE27" s="50"/>
      <c r="AF27" s="50"/>
    </row>
    <row r="28" spans="1:32" ht="13.5" customHeight="1" thickBot="1" x14ac:dyDescent="0.3">
      <c r="A28" s="94" t="s">
        <v>903</v>
      </c>
      <c r="B28" s="49" t="s">
        <v>976</v>
      </c>
      <c r="C28" s="49"/>
      <c r="D28" s="49"/>
      <c r="E28" s="49"/>
      <c r="F28" s="49"/>
      <c r="G28" s="69"/>
      <c r="H28" s="563">
        <f>'2a Medicaid Alloc % detail'!E16</f>
        <v>0</v>
      </c>
      <c r="I28" s="50"/>
      <c r="J28" s="50"/>
      <c r="K28" s="50"/>
      <c r="L28" s="50"/>
      <c r="M28" s="50"/>
      <c r="N28" s="50"/>
      <c r="O28" s="50"/>
      <c r="P28" s="50"/>
      <c r="Q28" s="50"/>
      <c r="R28" s="50"/>
      <c r="S28" s="50"/>
      <c r="T28" s="50"/>
      <c r="U28" s="50"/>
      <c r="V28" s="50"/>
      <c r="W28" s="50"/>
      <c r="X28" s="50"/>
      <c r="Y28" s="50"/>
      <c r="Z28" s="50"/>
      <c r="AA28" s="50"/>
      <c r="AB28" s="50"/>
      <c r="AC28" s="50"/>
      <c r="AD28" s="50"/>
      <c r="AE28" s="50"/>
      <c r="AF28" s="50"/>
    </row>
    <row r="29" spans="1:32" ht="13.5" customHeight="1" thickBot="1" x14ac:dyDescent="0.3">
      <c r="A29" s="94"/>
      <c r="B29" s="49" t="s">
        <v>267</v>
      </c>
      <c r="C29" s="49"/>
      <c r="D29" s="49"/>
      <c r="E29" s="49"/>
      <c r="F29" s="49"/>
      <c r="G29" s="69"/>
      <c r="H29" s="109">
        <f>IF(H28&gt;0,H27/H28,0)</f>
        <v>0</v>
      </c>
      <c r="I29" s="50"/>
      <c r="J29" s="50"/>
      <c r="K29" s="50"/>
      <c r="L29" s="50"/>
      <c r="M29" s="50"/>
      <c r="N29" s="50"/>
      <c r="O29" s="50"/>
      <c r="P29" s="50"/>
      <c r="Q29" s="50"/>
      <c r="R29" s="50"/>
      <c r="S29" s="50"/>
      <c r="T29" s="50"/>
      <c r="U29" s="50"/>
      <c r="V29" s="50"/>
      <c r="W29" s="50"/>
      <c r="X29" s="50"/>
      <c r="Y29" s="50"/>
      <c r="Z29" s="50"/>
      <c r="AA29" s="50"/>
      <c r="AB29" s="50"/>
      <c r="AC29" s="50"/>
      <c r="AD29" s="50"/>
      <c r="AE29" s="50"/>
      <c r="AF29" s="50"/>
    </row>
    <row r="30" spans="1:32" ht="15.75" x14ac:dyDescent="0.25">
      <c r="A30" s="94"/>
      <c r="B30" s="49"/>
      <c r="C30" s="49"/>
      <c r="D30" s="49"/>
      <c r="E30" s="49"/>
      <c r="F30" s="49"/>
      <c r="G30" s="91"/>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row>
    <row r="31" spans="1:32" ht="15.75" x14ac:dyDescent="0.25">
      <c r="A31" s="94">
        <v>5</v>
      </c>
      <c r="B31" s="92" t="s">
        <v>270</v>
      </c>
      <c r="C31" s="92"/>
      <c r="D31" s="92"/>
      <c r="E31" s="49"/>
      <c r="F31" s="92"/>
      <c r="G31" s="91"/>
      <c r="H31" s="88"/>
      <c r="I31" s="50"/>
      <c r="J31" s="50"/>
      <c r="K31" s="50"/>
      <c r="L31" s="50"/>
      <c r="M31" s="50"/>
      <c r="N31" s="50"/>
      <c r="O31" s="50"/>
      <c r="P31" s="50"/>
      <c r="Q31" s="50"/>
      <c r="R31" s="50"/>
      <c r="S31" s="50"/>
      <c r="T31" s="50"/>
      <c r="U31" s="50"/>
      <c r="V31" s="50"/>
      <c r="W31" s="50"/>
      <c r="X31" s="50"/>
      <c r="Y31" s="50"/>
      <c r="Z31" s="50"/>
      <c r="AA31" s="50"/>
      <c r="AB31" s="50"/>
      <c r="AC31" s="50"/>
      <c r="AD31" s="50"/>
      <c r="AE31" s="50"/>
      <c r="AF31" s="50"/>
    </row>
    <row r="32" spans="1:32" ht="15.75" x14ac:dyDescent="0.25">
      <c r="A32" s="94" t="s">
        <v>904</v>
      </c>
      <c r="B32" s="49" t="s">
        <v>268</v>
      </c>
      <c r="C32" s="49"/>
      <c r="D32" s="49"/>
      <c r="E32" s="49"/>
      <c r="F32" s="49"/>
      <c r="G32" s="91"/>
      <c r="H32" s="90">
        <f>'2a Medicaid Alloc % detail'!E15</f>
        <v>0</v>
      </c>
      <c r="I32" s="50"/>
      <c r="J32" s="50"/>
      <c r="K32" s="50"/>
      <c r="L32" s="50"/>
      <c r="M32" s="50"/>
      <c r="N32" s="50"/>
      <c r="O32" s="50"/>
      <c r="P32" s="50"/>
      <c r="Q32" s="50"/>
      <c r="R32" s="50"/>
      <c r="S32" s="50"/>
      <c r="T32" s="50"/>
      <c r="U32" s="50"/>
      <c r="V32" s="50"/>
      <c r="W32" s="50"/>
      <c r="X32" s="50"/>
      <c r="Y32" s="50"/>
      <c r="Z32" s="50"/>
      <c r="AA32" s="50"/>
      <c r="AB32" s="50"/>
      <c r="AC32" s="50"/>
      <c r="AD32" s="50"/>
      <c r="AE32" s="50"/>
      <c r="AF32" s="50"/>
    </row>
    <row r="33" spans="1:35" ht="16.5" thickBot="1" x14ac:dyDescent="0.3">
      <c r="A33" s="94" t="s">
        <v>905</v>
      </c>
      <c r="B33" s="49" t="s">
        <v>269</v>
      </c>
      <c r="C33" s="49"/>
      <c r="D33" s="49"/>
      <c r="E33" s="49"/>
      <c r="F33" s="49"/>
      <c r="G33" s="91"/>
      <c r="H33" s="95">
        <f>'2a Medicaid Alloc % detail'!E14</f>
        <v>0</v>
      </c>
      <c r="I33" s="50"/>
      <c r="J33" s="50"/>
      <c r="K33" s="50"/>
      <c r="L33" s="50"/>
      <c r="M33" s="50"/>
      <c r="N33" s="50"/>
      <c r="O33" s="50"/>
      <c r="P33" s="50"/>
      <c r="Q33" s="50"/>
      <c r="R33" s="50"/>
      <c r="S33" s="50"/>
      <c r="T33" s="50"/>
      <c r="U33" s="50"/>
      <c r="V33" s="50"/>
      <c r="W33" s="50"/>
      <c r="X33" s="50"/>
      <c r="Y33" s="50"/>
      <c r="Z33" s="50"/>
      <c r="AA33" s="50"/>
      <c r="AB33" s="50"/>
      <c r="AC33" s="50"/>
      <c r="AD33" s="50"/>
      <c r="AE33" s="50"/>
      <c r="AF33" s="50"/>
    </row>
    <row r="34" spans="1:35" ht="16.5" thickBot="1" x14ac:dyDescent="0.3">
      <c r="A34" s="94"/>
      <c r="B34" s="89" t="s">
        <v>270</v>
      </c>
      <c r="C34" s="89"/>
      <c r="D34" s="89"/>
      <c r="E34" s="753" t="s">
        <v>906</v>
      </c>
      <c r="F34" s="753"/>
      <c r="G34" s="753"/>
      <c r="H34" s="109">
        <f>IF(H33&gt;0,H32/H33,0)</f>
        <v>0</v>
      </c>
      <c r="I34" s="50"/>
      <c r="J34" s="50"/>
      <c r="K34" s="50"/>
      <c r="L34" s="50"/>
      <c r="M34" s="50"/>
      <c r="N34" s="50"/>
      <c r="O34" s="50"/>
      <c r="P34" s="50"/>
      <c r="Q34" s="50"/>
      <c r="R34" s="50"/>
      <c r="S34" s="50"/>
      <c r="T34" s="50"/>
      <c r="U34" s="50"/>
      <c r="V34" s="50"/>
      <c r="W34" s="50"/>
      <c r="X34" s="50"/>
      <c r="Y34" s="50"/>
      <c r="Z34" s="50"/>
      <c r="AA34" s="50"/>
      <c r="AB34" s="50"/>
      <c r="AC34" s="50"/>
      <c r="AD34" s="50"/>
      <c r="AE34" s="50"/>
      <c r="AF34" s="50"/>
    </row>
    <row r="35" spans="1:35" ht="15.75" x14ac:dyDescent="0.25">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row>
    <row r="36" spans="1:35" ht="15.75" x14ac:dyDescent="0.25">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row>
    <row r="37" spans="1:35" ht="15.75" x14ac:dyDescent="0.25">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row>
    <row r="38" spans="1:35" ht="15.75" x14ac:dyDescent="0.25">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row>
    <row r="39" spans="1:35" ht="15.75" x14ac:dyDescent="0.25">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row>
    <row r="40" spans="1:35" ht="15.75" x14ac:dyDescent="0.25">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row>
    <row r="41" spans="1:35" ht="15.75" x14ac:dyDescent="0.25">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row>
    <row r="42" spans="1:35" ht="15.75" x14ac:dyDescent="0.25">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row>
    <row r="43" spans="1:35" ht="15.75" x14ac:dyDescent="0.25">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row>
    <row r="44" spans="1:35" ht="15.75" x14ac:dyDescent="0.25">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row>
    <row r="45" spans="1:35" ht="15.75" x14ac:dyDescent="0.25">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row>
    <row r="46" spans="1:35" ht="15.75" x14ac:dyDescent="0.25">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row>
    <row r="47" spans="1:35" ht="15.75" x14ac:dyDescent="0.25">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row>
    <row r="48" spans="1:35" ht="15.75" x14ac:dyDescent="0.2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row>
    <row r="49" spans="1:32" ht="15.75" x14ac:dyDescent="0.2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row>
    <row r="50" spans="1:32" ht="15.75" x14ac:dyDescent="0.2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row>
    <row r="51" spans="1:32" ht="15.75" x14ac:dyDescent="0.2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row>
    <row r="52" spans="1:32" ht="15.75" x14ac:dyDescent="0.2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row>
    <row r="53" spans="1:32" ht="15.75" x14ac:dyDescent="0.2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row>
    <row r="54" spans="1:32" ht="15.75" x14ac:dyDescent="0.25">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row>
    <row r="55" spans="1:32" ht="15.75" x14ac:dyDescent="0.25">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row>
    <row r="56" spans="1:32" ht="15.75" x14ac:dyDescent="0.25">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row>
    <row r="57" spans="1:32" ht="15.75" x14ac:dyDescent="0.25">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row>
    <row r="58" spans="1:32" ht="15.75" x14ac:dyDescent="0.25">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row>
    <row r="59" spans="1:32" ht="15.75" x14ac:dyDescent="0.25">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row>
    <row r="60" spans="1:32" ht="15.75" x14ac:dyDescent="0.2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row>
    <row r="61" spans="1:32" ht="15.75" x14ac:dyDescent="0.2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row>
    <row r="62" spans="1:32" ht="15.75" x14ac:dyDescent="0.2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row>
    <row r="63" spans="1:32" ht="15.75" x14ac:dyDescent="0.25">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row>
    <row r="64" spans="1:32" ht="15.75" x14ac:dyDescent="0.25">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row>
    <row r="65" spans="1:32" ht="15.75" x14ac:dyDescent="0.25">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row>
    <row r="66" spans="1:32" ht="15.75" x14ac:dyDescent="0.25">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row>
    <row r="67" spans="1:32" ht="15.75" x14ac:dyDescent="0.25">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row>
    <row r="68" spans="1:32" ht="15.75" x14ac:dyDescent="0.25">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row>
    <row r="69" spans="1:32" ht="15.75" x14ac:dyDescent="0.25">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row>
    <row r="70" spans="1:32" ht="15.75" x14ac:dyDescent="0.25">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row>
    <row r="71" spans="1:32" ht="15.75" x14ac:dyDescent="0.25">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row>
    <row r="72" spans="1:32" ht="15.75" x14ac:dyDescent="0.25">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row>
    <row r="73" spans="1:32" ht="15.75" x14ac:dyDescent="0.25">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row>
    <row r="74" spans="1:32" ht="15.75" x14ac:dyDescent="0.25">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row>
    <row r="75" spans="1:32" ht="15.75" x14ac:dyDescent="0.25">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row>
    <row r="76" spans="1:32" ht="15.75" x14ac:dyDescent="0.25">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row>
    <row r="77" spans="1:32" ht="15.75" x14ac:dyDescent="0.25">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row>
    <row r="78" spans="1:32" ht="15.75" x14ac:dyDescent="0.25">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row>
    <row r="79" spans="1:32" ht="15.75" x14ac:dyDescent="0.25">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row>
    <row r="80" spans="1:32" ht="15.75" x14ac:dyDescent="0.25">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row>
    <row r="81" spans="1:32" ht="15.75" x14ac:dyDescent="0.25">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row>
    <row r="82" spans="1:32" ht="15.75" x14ac:dyDescent="0.25">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row>
    <row r="83" spans="1:32" ht="15.75" x14ac:dyDescent="0.25">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row>
    <row r="84" spans="1:32" ht="15.75" x14ac:dyDescent="0.25">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row>
    <row r="85" spans="1:32" ht="15.75" x14ac:dyDescent="0.25">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row>
    <row r="86" spans="1:32" ht="15.75" x14ac:dyDescent="0.25">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row>
    <row r="87" spans="1:32" ht="15.75" x14ac:dyDescent="0.25">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row>
    <row r="88" spans="1:32" ht="15.75" x14ac:dyDescent="0.25">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row>
    <row r="89" spans="1:32" ht="15.75" x14ac:dyDescent="0.25">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row>
    <row r="90" spans="1:32" ht="15.75" x14ac:dyDescent="0.25">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row>
    <row r="91" spans="1:32" ht="15.75" x14ac:dyDescent="0.25">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row>
  </sheetData>
  <sheetProtection password="D13B" sheet="1" objects="1" scenarios="1"/>
  <mergeCells count="9">
    <mergeCell ref="E34:G34"/>
    <mergeCell ref="G6:H6"/>
    <mergeCell ref="G7:H7"/>
    <mergeCell ref="G8:H8"/>
    <mergeCell ref="A10:H10"/>
    <mergeCell ref="G15:H15"/>
    <mergeCell ref="G14:H14"/>
    <mergeCell ref="G17:H17"/>
    <mergeCell ref="G19:H19"/>
  </mergeCells>
  <phoneticPr fontId="2" type="noConversion"/>
  <printOptions horizontalCentered="1"/>
  <pageMargins left="0.68" right="0.26" top="0.3" bottom="0.37" header="0.27" footer="0.17"/>
  <pageSetup scale="95" orientation="portrait" r:id="rId1"/>
  <headerFooter alignWithMargins="0">
    <oddFooter>&amp;C&amp;F  \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61</vt:i4>
      </vt:variant>
    </vt:vector>
  </HeadingPairs>
  <TitlesOfParts>
    <vt:vector size="115" baseType="lpstr">
      <vt:lpstr>title page CR </vt:lpstr>
      <vt:lpstr>CR List of Forms</vt:lpstr>
      <vt:lpstr>RECONCILIATION AND SETTLEMENT</vt:lpstr>
      <vt:lpstr>SBCH Approved Services</vt:lpstr>
      <vt:lpstr>Certification</vt:lpstr>
      <vt:lpstr>Federal Reimbursements</vt:lpstr>
      <vt:lpstr>1 Provider Data</vt:lpstr>
      <vt:lpstr>1a List of State Town Codes</vt:lpstr>
      <vt:lpstr>2 Medicaid allocation %</vt:lpstr>
      <vt:lpstr>2a Medicaid Alloc % detail</vt:lpstr>
      <vt:lpstr>3  ED001, Sch #4 expenses</vt:lpstr>
      <vt:lpstr>4 SBCH Chart of Exp Codes</vt:lpstr>
      <vt:lpstr>5  Position Codes &amp;Titles</vt:lpstr>
      <vt:lpstr>6 DSP Time Study Summary</vt:lpstr>
      <vt:lpstr>7 Admin Time Study</vt:lpstr>
      <vt:lpstr>Page 8</vt:lpstr>
      <vt:lpstr>Wkst #2 Direct  S&amp;W</vt:lpstr>
      <vt:lpstr>Wkst #2a Admin  S&amp;W</vt:lpstr>
      <vt:lpstr>Wkst #3-404(Purch Prof Serv)</vt:lpstr>
      <vt:lpstr>Wkst #4-407(Suppl &amp; Material)</vt:lpstr>
      <vt:lpstr>Wkst #5-408(Purch Prop Serv)</vt:lpstr>
      <vt:lpstr>Wkst #6-410( DME) </vt:lpstr>
      <vt:lpstr>Wks #6a DME EQP-001 list</vt:lpstr>
      <vt:lpstr>Page 14 </vt:lpstr>
      <vt:lpstr>Page 15</vt:lpstr>
      <vt:lpstr>WKS #7-Transportation</vt:lpstr>
      <vt:lpstr>Wks #8- Depreciation allowance</vt:lpstr>
      <vt:lpstr>Wkst #9-411(All Other Exp)</vt:lpstr>
      <vt:lpstr>Register pages--&gt;</vt:lpstr>
      <vt:lpstr>19-REGISTER(10)Social Worker</vt:lpstr>
      <vt:lpstr>19-REGISTER(20)Audiologist</vt:lpstr>
      <vt:lpstr>19-REGISTER(21)Audio Assist</vt:lpstr>
      <vt:lpstr>19-REGISTER(22)Hear-Instr-Spst</vt:lpstr>
      <vt:lpstr>19-REGISTER(30)Psychologist</vt:lpstr>
      <vt:lpstr>19-REGISTER(31)MFT</vt:lpstr>
      <vt:lpstr>19-REGISTER(40)Resptry Therpst</vt:lpstr>
      <vt:lpstr>19-REGISTER(50)PT</vt:lpstr>
      <vt:lpstr>19-REGISTER(51)PT Assist</vt:lpstr>
      <vt:lpstr>19-REGISTER(60)SL</vt:lpstr>
      <vt:lpstr>19-REGISTER(61)SL Assist</vt:lpstr>
      <vt:lpstr>19-REGISTER(70)Nurse-APRN</vt:lpstr>
      <vt:lpstr>19-REGISTER(71)Nurse-RN</vt:lpstr>
      <vt:lpstr>19-REGISTER(72)Nurse-LPN</vt:lpstr>
      <vt:lpstr>19-REGISTER(80)Counselor</vt:lpstr>
      <vt:lpstr>19-REGISTER(90)OT</vt:lpstr>
      <vt:lpstr>19-REGISTER(91)COTA</vt:lpstr>
      <vt:lpstr>19-REGISTER(100-104)Medical MD</vt:lpstr>
      <vt:lpstr>19-REGISTER(105) PSYCHIATRIST</vt:lpstr>
      <vt:lpstr>19-REGISTER(800) Billing</vt:lpstr>
      <vt:lpstr>19-REGISTER(900)Audiometrist</vt:lpstr>
      <vt:lpstr>20-REGISTER-Admin S&amp;W, FB</vt:lpstr>
      <vt:lpstr>21-REGISTER-Transport S&amp;W, FB</vt:lpstr>
      <vt:lpstr>Worksh #3A ACC 405-SpEd Tuition</vt:lpstr>
      <vt:lpstr>Worksh #3C ACC(Bldg Allowance)</vt:lpstr>
      <vt:lpstr>'1 Provider Data'!Print_Area</vt:lpstr>
      <vt:lpstr>'19-REGISTER(10)Social Worker'!Print_Area</vt:lpstr>
      <vt:lpstr>'19-REGISTER(100-104)Medical MD'!Print_Area</vt:lpstr>
      <vt:lpstr>'19-REGISTER(105) PSYCHIATRIST'!Print_Area</vt:lpstr>
      <vt:lpstr>'19-REGISTER(20)Audiologist'!Print_Area</vt:lpstr>
      <vt:lpstr>'19-REGISTER(21)Audio Assist'!Print_Area</vt:lpstr>
      <vt:lpstr>'19-REGISTER(22)Hear-Instr-Spst'!Print_Area</vt:lpstr>
      <vt:lpstr>'19-REGISTER(30)Psychologist'!Print_Area</vt:lpstr>
      <vt:lpstr>'19-REGISTER(31)MFT'!Print_Area</vt:lpstr>
      <vt:lpstr>'19-REGISTER(40)Resptry Therpst'!Print_Area</vt:lpstr>
      <vt:lpstr>'19-REGISTER(50)PT'!Print_Area</vt:lpstr>
      <vt:lpstr>'19-REGISTER(51)PT Assist'!Print_Area</vt:lpstr>
      <vt:lpstr>'19-REGISTER(60)SL'!Print_Area</vt:lpstr>
      <vt:lpstr>'19-REGISTER(61)SL Assist'!Print_Area</vt:lpstr>
      <vt:lpstr>'19-REGISTER(70)Nurse-APRN'!Print_Area</vt:lpstr>
      <vt:lpstr>'19-REGISTER(71)Nurse-RN'!Print_Area</vt:lpstr>
      <vt:lpstr>'19-REGISTER(72)Nurse-LPN'!Print_Area</vt:lpstr>
      <vt:lpstr>'19-REGISTER(80)Counselor'!Print_Area</vt:lpstr>
      <vt:lpstr>'19-REGISTER(800) Billing'!Print_Area</vt:lpstr>
      <vt:lpstr>'19-REGISTER(90)OT'!Print_Area</vt:lpstr>
      <vt:lpstr>'19-REGISTER(900)Audiometrist'!Print_Area</vt:lpstr>
      <vt:lpstr>'19-REGISTER(91)COTA'!Print_Area</vt:lpstr>
      <vt:lpstr>'1a List of State Town Codes'!Print_Area</vt:lpstr>
      <vt:lpstr>'2 Medicaid allocation %'!Print_Area</vt:lpstr>
      <vt:lpstr>'20-REGISTER-Admin S&amp;W, FB'!Print_Area</vt:lpstr>
      <vt:lpstr>'21-REGISTER-Transport S&amp;W, FB'!Print_Area</vt:lpstr>
      <vt:lpstr>'2a Medicaid Alloc % detail'!Print_Area</vt:lpstr>
      <vt:lpstr>'3  ED001, Sch #4 expenses'!Print_Area</vt:lpstr>
      <vt:lpstr>'4 SBCH Chart of Exp Codes'!Print_Area</vt:lpstr>
      <vt:lpstr>'5  Position Codes &amp;Titles'!Print_Area</vt:lpstr>
      <vt:lpstr>'6 DSP Time Study Summary'!Print_Area</vt:lpstr>
      <vt:lpstr>'7 Admin Time Study'!Print_Area</vt:lpstr>
      <vt:lpstr>Certification!Print_Area</vt:lpstr>
      <vt:lpstr>'CR List of Forms'!Print_Area</vt:lpstr>
      <vt:lpstr>'Page 14 '!Print_Area</vt:lpstr>
      <vt:lpstr>'Page 15'!Print_Area</vt:lpstr>
      <vt:lpstr>'Page 8'!Print_Area</vt:lpstr>
      <vt:lpstr>'RECONCILIATION AND SETTLEMENT'!Print_Area</vt:lpstr>
      <vt:lpstr>'Register pages--&gt;'!Print_Area</vt:lpstr>
      <vt:lpstr>'title page CR '!Print_Area</vt:lpstr>
      <vt:lpstr>'Wks #6a DME EQP-001 list'!Print_Area</vt:lpstr>
      <vt:lpstr>'WKS #7-Transportation'!Print_Area</vt:lpstr>
      <vt:lpstr>'Wks #8- Depreciation allowance'!Print_Area</vt:lpstr>
      <vt:lpstr>'Wkst #2 Direct  S&amp;W'!Print_Area</vt:lpstr>
      <vt:lpstr>'Wkst #2a Admin  S&amp;W'!Print_Area</vt:lpstr>
      <vt:lpstr>'Wkst #3-404(Purch Prof Serv)'!Print_Area</vt:lpstr>
      <vt:lpstr>'Wkst #4-407(Suppl &amp; Material)'!Print_Area</vt:lpstr>
      <vt:lpstr>'Wkst #5-408(Purch Prop Serv)'!Print_Area</vt:lpstr>
      <vt:lpstr>'Wkst #6-410( DME) '!Print_Area</vt:lpstr>
      <vt:lpstr>'Wkst #9-411(All Other Exp)'!Print_Area</vt:lpstr>
      <vt:lpstr>'Worksh #3A ACC 405-SpEd Tuition'!Print_Area</vt:lpstr>
      <vt:lpstr>'19-REGISTER(10)Social Worker'!Print_Titles</vt:lpstr>
      <vt:lpstr>'19-REGISTER(30)Psychologist'!Print_Titles</vt:lpstr>
      <vt:lpstr>'19-REGISTER(60)SL'!Print_Titles</vt:lpstr>
      <vt:lpstr>'19-REGISTER(71)Nurse-RN'!Print_Titles</vt:lpstr>
      <vt:lpstr>'19-REGISTER(80)Counselor'!Print_Titles</vt:lpstr>
      <vt:lpstr>'19-REGISTER(90)OT'!Print_Titles</vt:lpstr>
      <vt:lpstr>'4 SBCH Chart of Exp Codes'!Print_Titles</vt:lpstr>
      <vt:lpstr>'5  Position Codes &amp;Titles'!Print_Titles</vt:lpstr>
      <vt:lpstr>'6 DSP Time Study Summary'!Print_Titles</vt:lpstr>
      <vt:lpstr>'Wks #6a DME EQP-001 list'!Print_Titles</vt:lpstr>
    </vt:vector>
  </TitlesOfParts>
  <Company>Department of Social Services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W. Jarzyna</dc:creator>
  <cp:lastModifiedBy>Pam Katz</cp:lastModifiedBy>
  <cp:lastPrinted>2014-05-19T18:19:33Z</cp:lastPrinted>
  <dcterms:created xsi:type="dcterms:W3CDTF">2010-07-28T18:58:53Z</dcterms:created>
  <dcterms:modified xsi:type="dcterms:W3CDTF">2014-06-08T18:19:27Z</dcterms:modified>
</cp:coreProperties>
</file>